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SALUD OCUPACIONAL 2025\PLAN ESTRATEGICO Y OPERATIVO 2026\"/>
    </mc:Choice>
  </mc:AlternateContent>
  <bookViews>
    <workbookView xWindow="0" yWindow="0" windowWidth="24000" windowHeight="9630"/>
  </bookViews>
  <sheets>
    <sheet name="Plan Trabajo Anual" sheetId="16" r:id="rId1"/>
    <sheet name="Porcentaje de Avance" sheetId="17" r:id="rId2"/>
    <sheet name="Informe Gestión" sheetId="18" state="hidden" r:id="rId3"/>
  </sheets>
  <definedNames>
    <definedName name="_xlnm._FilterDatabase" localSheetId="0" hidden="1">'Plan Trabajo Anual'!$N$1:$N$183</definedName>
    <definedName name="_xlnm.Print_Area" localSheetId="0">'Plan Trabajo Anual'!$A$6:$AH$94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"$#REF!.$A$1:$Z$56"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4_1">#REF!</definedName>
    <definedName name="Excel_BuiltIn_Print_Area_4_1_1">#REF!</definedName>
    <definedName name="Excel_BuiltIn_Print_Area_4_1_1_1">"$#REF!.$A$1:$Z$37"</definedName>
    <definedName name="Excel_BuiltIn_Print_Area_5">"$#REF!.$A$1:$AJ$52"</definedName>
    <definedName name="Excel_BuiltIn_Print_Area_5_1">"$#REF!.$A$1:$Z$52"</definedName>
    <definedName name="Excel_BuiltIn_Print_Area_5_1_1">"$#REF!.$A$1:$Z$53"</definedName>
    <definedName name="Excel_BuiltIn_Print_Area_6_1">"$#REF!.$A$1:$Z$49"</definedName>
    <definedName name="Excel_BuiltIn_Print_Area_6_1_1">"$#REF!.$A$1:$Z$38"</definedName>
    <definedName name="_xlnm.Print_Titles" localSheetId="0">'Plan Trabajo Anual'!$1:$8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74" i="16" l="1"/>
  <c r="AE74" i="16"/>
  <c r="AD75" i="16"/>
  <c r="AE75" i="16"/>
  <c r="AD52" i="16"/>
  <c r="AE52" i="16"/>
  <c r="AD49" i="16"/>
  <c r="AE49" i="16"/>
  <c r="F40" i="17"/>
  <c r="F39" i="17"/>
  <c r="D40" i="17"/>
  <c r="D39" i="17"/>
  <c r="B40" i="17"/>
  <c r="B39" i="17"/>
  <c r="F33" i="17"/>
  <c r="F32" i="17"/>
  <c r="D33" i="17"/>
  <c r="D32" i="17"/>
  <c r="B33" i="17"/>
  <c r="B32" i="17"/>
  <c r="B25" i="17"/>
  <c r="D25" i="17"/>
  <c r="F25" i="17"/>
  <c r="F26" i="17"/>
  <c r="D26" i="17"/>
  <c r="B26" i="17"/>
  <c r="F19" i="17"/>
  <c r="D19" i="17"/>
  <c r="F18" i="17"/>
  <c r="D18" i="17"/>
  <c r="B18" i="17"/>
  <c r="K90" i="16"/>
  <c r="N90" i="16"/>
  <c r="Q90" i="16"/>
  <c r="T90" i="16"/>
  <c r="W90" i="16"/>
  <c r="Z90" i="16"/>
  <c r="H90" i="16"/>
  <c r="E90" i="16"/>
  <c r="AD31" i="16"/>
  <c r="AE31" i="16"/>
  <c r="AD32" i="16"/>
  <c r="AE32" i="16"/>
  <c r="AD33" i="16"/>
  <c r="AE33" i="16"/>
  <c r="AD34" i="16"/>
  <c r="AE34" i="16"/>
  <c r="AD35" i="16"/>
  <c r="AE35" i="16"/>
  <c r="AD36" i="16"/>
  <c r="AE36" i="16"/>
  <c r="AD37" i="16"/>
  <c r="AE37" i="16"/>
  <c r="AD38" i="16"/>
  <c r="AE38" i="16"/>
  <c r="AD39" i="16"/>
  <c r="AE39" i="16"/>
  <c r="AD40" i="16"/>
  <c r="AE40" i="16"/>
  <c r="AD41" i="16"/>
  <c r="AE41" i="16"/>
  <c r="AD42" i="16"/>
  <c r="AE42" i="16"/>
  <c r="AD43" i="16"/>
  <c r="AE43" i="16"/>
  <c r="AD44" i="16"/>
  <c r="AE44" i="16"/>
  <c r="AD45" i="16"/>
  <c r="AE45" i="16"/>
  <c r="AD46" i="16"/>
  <c r="AE46" i="16"/>
  <c r="AD47" i="16"/>
  <c r="AD48" i="16"/>
  <c r="AE48" i="16"/>
  <c r="AD50" i="16"/>
  <c r="AE50" i="16"/>
  <c r="AD51" i="16"/>
  <c r="AE51" i="16"/>
  <c r="AD53" i="16"/>
  <c r="AE53" i="16"/>
  <c r="AD54" i="16"/>
  <c r="AE54" i="16"/>
  <c r="AD55" i="16"/>
  <c r="AE55" i="16"/>
  <c r="AD56" i="16"/>
  <c r="AE56" i="16"/>
  <c r="AD57" i="16"/>
  <c r="AE57" i="16"/>
  <c r="AD58" i="16"/>
  <c r="AE58" i="16"/>
  <c r="AD59" i="16"/>
  <c r="AE59" i="16"/>
  <c r="AD60" i="16"/>
  <c r="AE60" i="16"/>
  <c r="AD61" i="16"/>
  <c r="AE61" i="16"/>
  <c r="AD62" i="16"/>
  <c r="AE62" i="16"/>
  <c r="AD63" i="16"/>
  <c r="AE63" i="16"/>
  <c r="AD64" i="16"/>
  <c r="AE64" i="16"/>
  <c r="AD65" i="16"/>
  <c r="AE65" i="16"/>
  <c r="AD66" i="16"/>
  <c r="AE66" i="16"/>
  <c r="AD67" i="16"/>
  <c r="AE67" i="16"/>
  <c r="AD68" i="16"/>
  <c r="AE68" i="16"/>
  <c r="AD69" i="16"/>
  <c r="AE69" i="16"/>
  <c r="AD70" i="16"/>
  <c r="AE70" i="16"/>
  <c r="AD71" i="16"/>
  <c r="AE71" i="16"/>
  <c r="AD72" i="16"/>
  <c r="AE72" i="16"/>
  <c r="AD73" i="16"/>
  <c r="AE73" i="16"/>
  <c r="AD76" i="16"/>
  <c r="AE76" i="16"/>
  <c r="AD77" i="16"/>
  <c r="AE77" i="16"/>
  <c r="AD78" i="16"/>
  <c r="AE78" i="16"/>
  <c r="AD79" i="16"/>
  <c r="AE79" i="16"/>
  <c r="AD80" i="16"/>
  <c r="AE80" i="16"/>
  <c r="AD81" i="16"/>
  <c r="AE81" i="16"/>
  <c r="AD82" i="16"/>
  <c r="AE82" i="16"/>
  <c r="AD83" i="16"/>
  <c r="AE83" i="16"/>
  <c r="AD84" i="16"/>
  <c r="AE84" i="16"/>
  <c r="AD85" i="16"/>
  <c r="AE85" i="16"/>
  <c r="AD86" i="16"/>
  <c r="AE86" i="16"/>
  <c r="AD87" i="16"/>
  <c r="AE87" i="16"/>
  <c r="AD88" i="16"/>
  <c r="AE88" i="16"/>
  <c r="AD89" i="16"/>
  <c r="AE89" i="16"/>
  <c r="AF74" i="16" l="1"/>
  <c r="AF52" i="16"/>
  <c r="AF75" i="16"/>
  <c r="AF49" i="16"/>
  <c r="H18" i="17"/>
  <c r="C22" i="17"/>
  <c r="H25" i="17"/>
  <c r="H32" i="17"/>
  <c r="H39" i="17"/>
  <c r="E36" i="17"/>
  <c r="H40" i="17"/>
  <c r="H33" i="17"/>
  <c r="H26" i="17"/>
  <c r="H19" i="17"/>
  <c r="C36" i="17"/>
  <c r="E29" i="17"/>
  <c r="C29" i="17"/>
  <c r="E22" i="17"/>
  <c r="A22" i="17"/>
  <c r="A29" i="17"/>
  <c r="C15" i="17"/>
  <c r="A15" i="17"/>
  <c r="E15" i="17"/>
  <c r="AF84" i="16"/>
  <c r="G29" i="17" l="1"/>
  <c r="G22" i="17"/>
  <c r="G15" i="17"/>
  <c r="G36" i="17"/>
  <c r="A36" i="17"/>
  <c r="AF72" i="16"/>
  <c r="AF79" i="16"/>
  <c r="AF78" i="16"/>
  <c r="AF80" i="16"/>
  <c r="AF73" i="16"/>
  <c r="AF71" i="16"/>
  <c r="AF66" i="16"/>
  <c r="AF64" i="16"/>
  <c r="AF77" i="16"/>
  <c r="AF70" i="16"/>
  <c r="AF68" i="16"/>
  <c r="AF61" i="16"/>
  <c r="AF51" i="16"/>
  <c r="AF67" i="16" l="1"/>
  <c r="AF69" i="16"/>
  <c r="AF76" i="16"/>
  <c r="AF58" i="16"/>
  <c r="AF59" i="16"/>
  <c r="AF63" i="16"/>
  <c r="AF65" i="16"/>
  <c r="AF50" i="16"/>
  <c r="AF81" i="16"/>
  <c r="AF62" i="16"/>
  <c r="AF60" i="16"/>
  <c r="AF57" i="16"/>
  <c r="AF56" i="16"/>
  <c r="AF53" i="16"/>
  <c r="AF48" i="16"/>
  <c r="AF47" i="16"/>
  <c r="AF36" i="16" l="1"/>
  <c r="AF38" i="16"/>
  <c r="AF37" i="16"/>
  <c r="AF32" i="16" l="1"/>
  <c r="AF33" i="16"/>
  <c r="AF35" i="16"/>
  <c r="AF34" i="16"/>
  <c r="AF31" i="16"/>
  <c r="AF42" i="16" l="1"/>
  <c r="AF88" i="16" l="1"/>
  <c r="AF44" i="16" l="1"/>
  <c r="AF89" i="16"/>
  <c r="AF87" i="16"/>
  <c r="AF85" i="16"/>
  <c r="AF39" i="16" l="1"/>
  <c r="AE30" i="16" l="1"/>
  <c r="AE90" i="16" s="1"/>
  <c r="C6" i="17" s="1"/>
  <c r="AD30" i="16"/>
  <c r="AD90" i="16" s="1"/>
  <c r="A6" i="17" s="1"/>
  <c r="C10" i="17" l="1"/>
  <c r="E11" i="17" s="1"/>
  <c r="E6" i="17"/>
  <c r="AF45" i="16"/>
  <c r="AF46" i="16"/>
  <c r="AF83" i="16"/>
  <c r="AF82" i="16"/>
  <c r="AF41" i="16"/>
  <c r="AF86" i="16"/>
  <c r="AF40" i="16"/>
  <c r="AF30" i="16"/>
</calcChain>
</file>

<file path=xl/sharedStrings.xml><?xml version="1.0" encoding="utf-8"?>
<sst xmlns="http://schemas.openxmlformats.org/spreadsheetml/2006/main" count="727" uniqueCount="214">
  <si>
    <t>ACTIVIDADES</t>
  </si>
  <si>
    <t>P</t>
  </si>
  <si>
    <t>E</t>
  </si>
  <si>
    <t>HACER</t>
  </si>
  <si>
    <t>VERIFICAR</t>
  </si>
  <si>
    <t>RESPONSABLE</t>
  </si>
  <si>
    <t>TRIMESTRE I</t>
  </si>
  <si>
    <t>TRIMESTRE II</t>
  </si>
  <si>
    <t>TRIMESTRE III</t>
  </si>
  <si>
    <t>TRIMESTRE IV</t>
  </si>
  <si>
    <t>EVIDENCIAS</t>
  </si>
  <si>
    <t>CONSOLIDADO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</si>
  <si>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</si>
  <si>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</si>
  <si>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</si>
  <si>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</si>
  <si>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</si>
  <si>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</si>
  <si>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</si>
  <si>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</si>
  <si>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</si>
  <si>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</si>
  <si>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</si>
  <si>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</si>
  <si>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E </t>
  </si>
  <si>
    <t>% CUMPLIMIENTO</t>
  </si>
  <si>
    <t xml:space="preserve">SECRETARIA DISTRITAL DE HACIENDA </t>
  </si>
  <si>
    <t>SUBDIRECCION DEL TALENTO HUMANO</t>
  </si>
  <si>
    <t xml:space="preserve">OBSERVACIONES </t>
  </si>
  <si>
    <t xml:space="preserve">PLANEAR </t>
  </si>
  <si>
    <t xml:space="preserve">ACTUAR </t>
  </si>
  <si>
    <t>DOCUMENTACIÓN DEL SG-SST</t>
  </si>
  <si>
    <t>De acuerdo al Decreto Único Reglamentario del Sector Trabajo 1072 de 2015</t>
  </si>
  <si>
    <t>,</t>
  </si>
  <si>
    <t>CRONOGRAMA DE ACTIVIDADES SUBSISTEMA SEGURIDAD Y SALUD EN EL TRABAJO  AÑO 2016</t>
  </si>
  <si>
    <t xml:space="preserve">Fechas </t>
  </si>
  <si>
    <t xml:space="preserve">Representante legal </t>
  </si>
  <si>
    <t xml:space="preserve">Responsable SG-SST </t>
  </si>
  <si>
    <t xml:space="preserve">Responsable SG-SST y representante legal </t>
  </si>
  <si>
    <t xml:space="preserve">Responsable del SG-SST </t>
  </si>
  <si>
    <t xml:space="preserve">Verificar la legalidad de la empresa o profesional quien realiza las evaluaciones medicas ocupacionales </t>
  </si>
  <si>
    <t xml:space="preserve">solicitar medio de vinculacion en la cual acredite la disposicion final de los residuos </t>
  </si>
  <si>
    <t xml:space="preserve">Programar mediciones ambientales de la empresa </t>
  </si>
  <si>
    <t>Nombrar responsable del SG-SST en la empresa</t>
  </si>
  <si>
    <t xml:space="preserve">Establecer las responsabilidades del SG-SST de la empresa </t>
  </si>
  <si>
    <t xml:space="preserve">Diseñar presupuesto anual para el SG-SST de la empresa </t>
  </si>
  <si>
    <t>Formatos que Aplican Por Estándar</t>
  </si>
  <si>
    <t>NUMERO DE ACTIVIADES PROGRMADAS</t>
  </si>
  <si>
    <t>NUMERO DE ACTIVIDADES EJECUTADAS</t>
  </si>
  <si>
    <t>PORCENTAJE DE CUMPLIMIENTO</t>
  </si>
  <si>
    <t>DIFERENCIA</t>
  </si>
  <si>
    <t>PORCENTAJE FALTANTE EJECUCION DE ACTIVIDEADES</t>
  </si>
  <si>
    <t>1 TRIMESTRE</t>
  </si>
  <si>
    <t>2 TRIMESTRE</t>
  </si>
  <si>
    <t>3 TRIMESTRE</t>
  </si>
  <si>
    <t>4 TRIMESTRE</t>
  </si>
  <si>
    <t>PLANEADAS</t>
  </si>
  <si>
    <t>EJECUTADAS</t>
  </si>
  <si>
    <t>ENERO</t>
  </si>
  <si>
    <t>MARZO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</si>
  <si>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</si>
  <si>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</si>
  <si>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</si>
  <si>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</si>
  <si>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</si>
  <si>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</si>
  <si>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</si>
  <si>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</si>
  <si>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</si>
  <si>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</si>
  <si>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Actividades Proyectadas de Acuerdo a Res. 0312/19</t>
  </si>
  <si>
    <t>APROBADO POR:</t>
  </si>
  <si>
    <t>Profesional SST
Lic.</t>
  </si>
  <si>
    <t>Representante Legal</t>
  </si>
  <si>
    <t xml:space="preserve">Afiliaciones del personal de la empresa / relación del personal </t>
  </si>
  <si>
    <t>Realizar la evaluación inicial del Sistema de Gestión de SST, identificando las prioridades para establecer el plan de trabajo anual o para la actualización del existente</t>
  </si>
  <si>
    <t xml:space="preserve">Realizar anualmente la Rendición de Cuentas del desarrollo del Sistema de Gestión de SST en la empresa con el personal </t>
  </si>
  <si>
    <t>Definir mecanismos eficaces para recibir y responder las comunicaciones internas y externas en SST</t>
  </si>
  <si>
    <t>Definir de un procedimiento para evaluar el impacto sobre la Seguridad y Salud en el Trabajo que se pueda generar por cambios internos o externos.</t>
  </si>
  <si>
    <t>Informar por escrito al médico o IPS que realiza las evaluaciones ocupacionales los perfiles de cargos con una descripción de las tareas y el medio en el cual se desarrollará la labor respectiva.</t>
  </si>
  <si>
    <t>Realizar las evaluaciones médicas de acuerdo con la normatividad y los peligros/riesgos a los cuales se encuentre expuesto el trabajador.</t>
  </si>
  <si>
    <t>Solicitar el documento en el que consta la asignación, con la respectiva determinación de
responsabilidades y constatar la hoja de vida con soportes, de la persona asignada  E1</t>
  </si>
  <si>
    <t>Manual de funciones y responsabilidades por cago firmado por cada empleado, registro fotografico de reunion y acta de asistencia con la socializacion del mismo   E2</t>
  </si>
  <si>
    <t xml:space="preserve">presupuesto diligenciado firmado  y socializado  E3 </t>
  </si>
  <si>
    <t>Planilla de pago de tres meses anteriores, contrato laboral y hoja de vida  E4-E5</t>
  </si>
  <si>
    <t xml:space="preserve">Actas de convocatoria, elección, conformación nombramiento y acta de asistencia con registro fotografico, Actas de reunion del comité  mensual  E6 </t>
  </si>
  <si>
    <t xml:space="preserve">Solicitar documentos que evidencien las actividades de capacitación brindada a los integrantes del COPASST / listado de asistencias y registro fotografico E7  </t>
  </si>
  <si>
    <t>Solicitar el programa de
capacitación anual ,  Solicitar los documentos que evidencien el cumplimiento del programa de capacitación actas de asistencia, evaluacion de capacitacion y registro fotografico  E9</t>
  </si>
  <si>
    <t>listado del personal  con evidencias de cada uno con induccion evaluacion de la induccion asistencia y registro fotografico  E10</t>
  </si>
  <si>
    <t xml:space="preserve"> la política del Sistema de Gestión de SST de la empresa,  fecha de
emisión, firmada por el representante legal actual, evaluación de la politica, registro de asistencia y registro fotografico de la publicación y socializacion  E12 </t>
  </si>
  <si>
    <t>Revisar si los objetivos se encuentran definidos, cumplen con las condiciones mencionadas en el criterio y si existen evidencias del proceso de difusión o socilización  E13</t>
  </si>
  <si>
    <t xml:space="preserve">Evaluacion del SG-SST diligenciada y firmada por representante legal y responsable de SST  E14 </t>
  </si>
  <si>
    <t>Plan de trabajo anual definido, calificado y firmado por el empleador y el responsable SST  E15</t>
  </si>
  <si>
    <t>Registro documental (listado maestro de documentos) , procedimiento de control de documentos  E16</t>
  </si>
  <si>
    <t>Procedimiento de redicion de cuentas, registro de asistencia y registro fotografico  E17</t>
  </si>
  <si>
    <t>Matriz de requisitos legales con la normatividad vigente, listado de asistencia de socialización E18</t>
  </si>
  <si>
    <t>Procedimiento en comunicación y mecanismos de reporte para SST  E19</t>
  </si>
  <si>
    <t>Procedimiento, Base de datos de los proveedores, formato seguimiento de los proveedores  E20 - E21</t>
  </si>
  <si>
    <t>Procedimiento solicializado con listado de asistencia y registro fotografico  E22</t>
  </si>
  <si>
    <t>encuesta de perfil sociodemografico diligenciada, scializada y tabulada, diagnostico de condiciones en salud definido y socializado  E23</t>
  </si>
  <si>
    <t>evidencia de las actividades mediante registros de asistencias y registro fotografico de las actividades E24</t>
  </si>
  <si>
    <t>Carta de solicitud, perfiles de cada cargo (manuales) a la IPS ocupacional  E25</t>
  </si>
  <si>
    <t xml:space="preserve">Certificados medicos ocupacionales, profesiograma, carta de notificación al trabajador dobre el resultado de los examenes  E26  </t>
  </si>
  <si>
    <t>Licencia del profesional y documentacion legal de la IPS  E27</t>
  </si>
  <si>
    <t xml:space="preserve">Definir de acuerdo a las evaluaciones medicas ocupacionales según los resultados las restricciones y recomendaciones medico laborales </t>
  </si>
  <si>
    <t>Listado de asistencia de socializacion al personal procedimiento de reintegro laboral a la empresa, registro fotografico   E28</t>
  </si>
  <si>
    <t>Actas de asistencia, registro fotografico y evaluaciones  de las capacitaciones E29</t>
  </si>
  <si>
    <t>Factura, convenio o certificacion de la entidad prestadora del servicio recolectora  Mediante registro fotografico E31</t>
  </si>
  <si>
    <t>Archivar los reportes existentes de los AT y EL ren caso de ser afirmativo realizar la respectiva investigacion de los mismos, registro de asistencia y socializacion de los reportes  E32</t>
  </si>
  <si>
    <t>en el caso de que se presente se realizara la investigacion con sus anexos, capacitacion y socialización del evento con registro fotografico y acta de asistencia  E33</t>
  </si>
  <si>
    <t>Tener registro estadistico del requisito  E34</t>
  </si>
  <si>
    <t>Tener registro estadistico del requisito  E35</t>
  </si>
  <si>
    <t>Tener registro estadistico del requisito  E36</t>
  </si>
  <si>
    <t xml:space="preserve">registrar estadistico de la frecuencia de los AT Y EL </t>
  </si>
  <si>
    <t xml:space="preserve">Registrar Medición de la severidad  de los incidentes, Accidentes de Trabajo y Enfermedad Laboral </t>
  </si>
  <si>
    <t xml:space="preserve">Registrar medicion de la mortalidad de los AT y EL de la empresa </t>
  </si>
  <si>
    <t>Tener registro estadistico del requisito  E37</t>
  </si>
  <si>
    <t>registrar Medición de la prevalencia de los incidentes, Accidentes de Trabajo y Enfermedad Laboral</t>
  </si>
  <si>
    <t>Tener registro estadistico del requisito  E38</t>
  </si>
  <si>
    <t>Tener registro estadistico del requisito  E39</t>
  </si>
  <si>
    <t>Tener registro estadistico del requisito  E40</t>
  </si>
  <si>
    <t>Acta de asistencia y registro fotografico Socialización del procedimiento E41</t>
  </si>
  <si>
    <t>Matriz diligenciada y Acta de asistencia de la socialización  y registro fotografico  E42</t>
  </si>
  <si>
    <t>Realizar el registro de las materias primas e insumos y sustancias ctalogadas como cancinógenas dentro de la empresa en caso de presentarse  E43</t>
  </si>
  <si>
    <t>Realizar el registro de las mediciones de ambientales de la empresa E44</t>
  </si>
  <si>
    <t>Mediante Registro fotografico s registra en la matriz de hallazgos las medidas realizadas coincidiendo con la gestión (acta de reunión del comité en SST) mensual  E45 - E46</t>
  </si>
  <si>
    <t>Socializar los procedimientos mediante registro de asistencias   E47</t>
  </si>
  <si>
    <t>Registrar periódicamente las inspecciones mediante los registros de inspecciones E48</t>
  </si>
  <si>
    <t>diigenciar el cronograma de inspecciones, socializar el procedimiento mediante registro de asistencia y llevar registro fotografico de cada mantenimiento realizado   E49</t>
  </si>
  <si>
    <t>verificar la entrega  oportuna e inspeccion de los Elementps de Protección Personal ( EPP )</t>
  </si>
  <si>
    <t>Diligenciar formato matriz de EPP y control de entrega, realizar inspeccion mensual a los empleados sobre el uso de los EPP, ademas de tener el registro de la entrega de los mismos  E50</t>
  </si>
  <si>
    <t>Diligenciar documento del PPRE y sus anexos, divulgación del mismo, registro del simulacro anual realizado  E51</t>
  </si>
  <si>
    <t>Realizar revisión de la alta dirección en el SG-SST</t>
  </si>
  <si>
    <t>Resultado estadistico de indicadores con el respectivo informe impreso y socializado a gerencia  E53</t>
  </si>
  <si>
    <t>Formato plan de auditorias, evidencia del resultado de la auditoria aunal realizada al SGSST E54</t>
  </si>
  <si>
    <t>informe de la auditoria y acta de asistencia con registro fotografico de la socialización  E56</t>
  </si>
  <si>
    <t>Registrar las acciones correctivas o preventivas del desarrollo del SG-SST</t>
  </si>
  <si>
    <t>informe de las acciones correctivas y preventivas generadas en el SG-SST, Divulgada cada una al comité en SST mediante registro de asistencia y fotografias   E57</t>
  </si>
  <si>
    <t>Acta reunion gerencial fin de año parte gerencial , generando un plan de accion según los resultados de la revision de alta gerencia E55</t>
  </si>
  <si>
    <t>de acuerdo a los resultados de la revision anual de la alta dirección se genera el cumplimiento del plan de mejora mediante la matriz de hallazgos y registro fotografico de las actividades cumplidas  E58</t>
  </si>
  <si>
    <t xml:space="preserve">Registrar acciones de mejora conforme a la revision de la alta dirección </t>
  </si>
  <si>
    <t>según los informe de las investigaciones se identificará si se cumplieron con las acciones de mejora propuestas mediante la matriz de hallazgos  E59</t>
  </si>
  <si>
    <t xml:space="preserve">Realizar el plan de mejoramiento para el SG-SST </t>
  </si>
  <si>
    <t>de acuerdo a las verificaciones de las entidades al SG-SST se registrará mediante un plan de mejora hacia las acciones correctivas el cumplimiento de dichas acciones propuestas  E60</t>
  </si>
  <si>
    <t>ELABORADO POR:</t>
  </si>
  <si>
    <t xml:space="preserve">Documentar, Implementar y mantener las actividades del Sistema de Gestión de Seguridad y Salud en el Trabajo de acuerdo a lo establecido en el Decreto 1072 de 2015 y en los estandares mínimos del SG-SST  con el fin de garantizar la disminución de los accidentes de trabajo y enfermedades laborales en la empresa. </t>
  </si>
  <si>
    <t xml:space="preserve">OBJETIVO </t>
  </si>
  <si>
    <t xml:space="preserve">META </t>
  </si>
  <si>
    <t xml:space="preserve">INDICADOR </t>
  </si>
  <si>
    <t>Cumplir con el 90% de las actividades programadas en el Sistema de Gestión de la Seguridad y Salud en el Trabajo para la vigencia.</t>
  </si>
  <si>
    <t>(Nº de Actividades Ejecutadas / Nº de Actividades Programadas) x 100</t>
  </si>
  <si>
    <t xml:space="preserve">CRONOGRAMA </t>
  </si>
  <si>
    <t xml:space="preserve">RECURSOS </t>
  </si>
  <si>
    <t xml:space="preserve">Humanos y tecnologicos </t>
  </si>
  <si>
    <t xml:space="preserve">FECHA REALIZACION: </t>
  </si>
  <si>
    <t xml:space="preserve">Humanos  tecnologicos y financieros.  </t>
  </si>
  <si>
    <t>Humanos tecnologicos  y financieros</t>
  </si>
  <si>
    <t>SGSST-FR-14</t>
  </si>
  <si>
    <t>Versión 1</t>
  </si>
  <si>
    <t>Sept del 2020</t>
  </si>
  <si>
    <t xml:space="preserve">COPASST -Responsable del SG-SST </t>
  </si>
  <si>
    <t>Capacitación del COPASST (Investigación, Inspecciones)</t>
  </si>
  <si>
    <t>Realizar Inducción y reinducción en SST</t>
  </si>
  <si>
    <t>Se realizaron inducciones a docentes de catedra, de planta y contratistas</t>
  </si>
  <si>
    <t xml:space="preserve">Responsable del SG-SST Representante legal </t>
  </si>
  <si>
    <t xml:space="preserve">Responsable SG-SST  </t>
  </si>
  <si>
    <t>Diseñar y definir un plan anual de trabajo para el cumplimiento del Sistema de Gestión de SST - Seguimiento Mensual al plan Anual</t>
  </si>
  <si>
    <t>Actualizar la matriz legal que contemple las normas actualizadas del Sistema General de Riesgos Laborales aplicables a la empresa.</t>
  </si>
  <si>
    <t>Contratación</t>
  </si>
  <si>
    <t>Documento que señale los criterios relacionados con el SST, para control de proveedores y contratistas</t>
  </si>
  <si>
    <t>Realizar la Descripción sociodemográfica</t>
  </si>
  <si>
    <t>Diagnóstico de condiciones de salud de los trabajadores de la empresa (IPS Examenes medicos)</t>
  </si>
  <si>
    <t xml:space="preserve">Resgistro estadistico de incidente, accidente y enfermedad laboral </t>
  </si>
  <si>
    <t>Realizar la investigacion de accidentes laborales, (Seguimiento a las investigaciones)</t>
  </si>
  <si>
    <t xml:space="preserve">Revisión y actualización de matriz de identificación de peligros, evaluación y valoración de riesgos </t>
  </si>
  <si>
    <t>Responsable del SG-SST / COPASST</t>
  </si>
  <si>
    <t xml:space="preserve">Realizar la identificación de sustancias catalogadas como cancerigenas si estan en la empresa </t>
  </si>
  <si>
    <t>Aplicación bateria Psicosocial</t>
  </si>
  <si>
    <t>Humanos, tecnologicos, financieros</t>
  </si>
  <si>
    <t>Actualizar y ejecutar PPRE y plan de ayuda mutua</t>
  </si>
  <si>
    <t>Preparación y  capacitacion de brigadas de emergencias</t>
  </si>
  <si>
    <t>Programar auditoria interna incluidos el COPASST</t>
  </si>
  <si>
    <t>Informar fisicamente al copasst sobre la reunion gerencial y programar una reunion con el COPASST</t>
  </si>
  <si>
    <t>p</t>
  </si>
  <si>
    <t xml:space="preserve"> </t>
  </si>
  <si>
    <r>
      <rPr>
        <sz val="11"/>
        <rFont val="Arial"/>
        <family val="2"/>
      </rPr>
      <t>Solicitar reportes de los accidentes y enfermedades laborales a la ARL</t>
    </r>
    <r>
      <rPr>
        <sz val="11"/>
        <color rgb="FFFF0000"/>
        <rFont val="Arial"/>
        <family val="2"/>
      </rPr>
      <t xml:space="preserve"> </t>
    </r>
  </si>
  <si>
    <r>
      <rPr>
        <sz val="11"/>
        <color rgb="FFFF0000"/>
        <rFont val="Arial"/>
        <family val="2"/>
      </rPr>
      <t>r</t>
    </r>
    <r>
      <rPr>
        <sz val="11"/>
        <rFont val="Arial"/>
        <family val="2"/>
      </rPr>
      <t>egistrar Medición de la incidencia de los incidentes, Accidentes de Trabajo y Enfermedad Laboral</t>
    </r>
  </si>
  <si>
    <t>registrar estadisticas de ausentismo laboral de la empresa</t>
  </si>
  <si>
    <r>
      <rPr>
        <sz val="11"/>
        <rFont val="Arial"/>
        <family val="2"/>
      </rPr>
      <t>Capacitación en actualización y levantamiento de matrices de  identificación de peligros, evaluación y valoración de riesgos</t>
    </r>
    <r>
      <rPr>
        <sz val="11"/>
        <color rgb="FFFF0000"/>
        <rFont val="Arial"/>
        <family val="2"/>
      </rPr>
      <t xml:space="preserve"> </t>
    </r>
  </si>
  <si>
    <r>
      <rPr>
        <sz val="11"/>
        <rFont val="Arial"/>
        <family val="2"/>
      </rPr>
      <t>Actualizar sistema de archivo y retención documental, para los registros y documentos que soportan el Sistema de Gestión de SST.</t>
    </r>
    <r>
      <rPr>
        <sz val="11"/>
        <color theme="3" tint="0.39997558519241921"/>
        <rFont val="Arial"/>
        <family val="2"/>
      </rPr>
      <t xml:space="preserve"> </t>
    </r>
  </si>
  <si>
    <t xml:space="preserve">Desarrollar las actividades de medicina del trabajo, prevención y promoción de la salud y programas de vigilancia epidemiológica requeridos, de acuerdo a diagnostico de condiciones definido </t>
  </si>
  <si>
    <t>Establecer matriz de indicadores de estructura, proceso y resultado del SG-SST</t>
  </si>
  <si>
    <t xml:space="preserve">plan de trabajo  </t>
  </si>
  <si>
    <t xml:space="preserve">Reuniones(trimestrales) y actividades  del Comité de convivencia laboral  del ITIFIP  </t>
  </si>
  <si>
    <t xml:space="preserve">Definir Revisión y aprobación programa de capacitación en SST con su respectiva matriz e indicadores </t>
  </si>
  <si>
    <t>Actas  de asistencia con registro fotograficode actividades , Actas de reunion del comité  de cada tres meses, con informe de gestion del comité  E8</t>
  </si>
  <si>
    <t>conformación del comité con  sus nuevos representantes y Reuniones Mensuales e Informes de Gestión del COPASST</t>
  </si>
  <si>
    <t>ese se</t>
  </si>
  <si>
    <t xml:space="preserve">Realizar o actualizar el  curso de las 50 Horas, con curso de las 20 Horas de los miembres del comité COPASST </t>
  </si>
  <si>
    <t>Registro fotografico del curso Y Certificado del curso   E11</t>
  </si>
  <si>
    <t xml:space="preserve">Politica del SG-SST (Actualizar y Divulgar) </t>
  </si>
  <si>
    <t>Definir los objetivos del Sistema de Gestión de SST de conformidad con la política de SG-ST</t>
  </si>
  <si>
    <t xml:space="preserve">Establecer un procedimiento para la identificación y evaluación de las especificaciones en SG-ST de las compras y adquisición de productos y servicios. / Proveedores </t>
  </si>
  <si>
    <t>Implementación del documento evaluación  proveedores y contratistas</t>
  </si>
  <si>
    <t xml:space="preserve"> Ejecutar el programa definido de los estilos de vida saludable para el personal de la empresa  </t>
  </si>
  <si>
    <t>Seguimiento actividades resultado aplicación bateria de riesgo psicosocial del año anterior  2023</t>
  </si>
  <si>
    <t>Realizar procedimientos, instructivos, fichas, protocolos adecuado que dieren lugar</t>
  </si>
  <si>
    <t>Realizar inspeccion de los mantenimiento periodico de las instalaciones, equipos, maquinas y herramientas de la empresa</t>
  </si>
  <si>
    <t xml:space="preserve">Actas de asistencia, actas de capacitación  de brigadas de emergencia y registro fotografico de la socialización,entrega de dotación cuando diere lugar  E52 </t>
  </si>
  <si>
    <t xml:space="preserve">Registrar el registro de las medidas de prevencion y control realizadas frente a los peligros o riesgos identificados en la empresa  </t>
  </si>
  <si>
    <t xml:space="preserve">Inspecciones planeadas </t>
  </si>
  <si>
    <t xml:space="preserve">De acuerdo a las investigaciones de los AT  generadas se verificará las acciones de mejora </t>
  </si>
  <si>
    <t>ACTIVIDADES AÑO 2025</t>
  </si>
  <si>
    <t>PLAN DE TRABAJO 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</si>
</sst>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€-2]* #,##0.00_-;\-[$€-2]* #,##0.00_-;_-[$€-2]* &quot;-&quot;??_-"/>
  </numFmts>
  <fonts count="46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indexed="9"/>
      <name val="Arial"/>
      <family val="2"/>
    </font>
    <font>
      <b/>
      <sz val="14"/>
      <color indexed="9"/>
      <name val="Arial"/>
      <family val="2"/>
    </font>
    <font>
      <b/>
      <sz val="9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5"/>
      <color theme="0"/>
      <name val="Arial"/>
      <family val="2"/>
    </font>
    <font>
      <b/>
      <sz val="15"/>
      <color indexed="9"/>
      <name val="Arial"/>
      <family val="2"/>
    </font>
    <font>
      <b/>
      <sz val="14.5"/>
      <color indexed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sz val="11"/>
      <color theme="3" tint="0.3999755851924192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12" fillId="0" borderId="0"/>
    <xf numFmtId="0" fontId="24" fillId="0" borderId="0"/>
    <xf numFmtId="0" fontId="24" fillId="0" borderId="0"/>
    <xf numFmtId="0" fontId="12" fillId="23" borderId="4" applyNumberFormat="0" applyFont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16" borderId="5" applyNumberFormat="0" applyAlignment="0" applyProtection="0"/>
    <xf numFmtId="0" fontId="12" fillId="24" borderId="0" applyNumberFormat="0" applyBorder="0" applyAlignment="0" applyProtection="0"/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7" fillId="0" borderId="8" applyNumberFormat="0" applyFill="0" applyAlignment="0" applyProtection="0"/>
    <xf numFmtId="0" fontId="21" fillId="0" borderId="9" applyNumberFormat="0" applyFill="0" applyAlignment="0" applyProtection="0"/>
    <xf numFmtId="0" fontId="12" fillId="0" borderId="0"/>
    <xf numFmtId="0" fontId="44" fillId="0" borderId="0" applyNumberFormat="0" applyFill="0" applyBorder="0" applyAlignment="0" applyProtection="0"/>
  </cellStyleXfs>
  <cellXfs count="228">
    <xf numFmtId="0" fontId="0" fillId="0" borderId="0" xfId="0"/>
    <xf numFmtId="0" fontId="25" fillId="0" borderId="0" xfId="0" applyFont="1"/>
    <xf numFmtId="0" fontId="22" fillId="0" borderId="0" xfId="0" applyFont="1" applyAlignment="1" applyProtection="1">
      <protection locked="0"/>
    </xf>
    <xf numFmtId="0" fontId="25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left"/>
      <protection locked="0"/>
    </xf>
    <xf numFmtId="0" fontId="25" fillId="0" borderId="0" xfId="36" applyFont="1"/>
    <xf numFmtId="0" fontId="25" fillId="0" borderId="21" xfId="36" applyFont="1" applyFill="1" applyBorder="1" applyAlignment="1">
      <alignment horizontal="center" vertical="center" wrapText="1"/>
    </xf>
    <xf numFmtId="0" fontId="25" fillId="0" borderId="20" xfId="36" applyFont="1" applyFill="1" applyBorder="1" applyAlignment="1">
      <alignment horizontal="center" vertical="center" wrapText="1"/>
    </xf>
    <xf numFmtId="0" fontId="25" fillId="0" borderId="22" xfId="36" applyFont="1" applyFill="1" applyBorder="1" applyAlignment="1">
      <alignment horizontal="center" vertical="center" wrapText="1"/>
    </xf>
    <xf numFmtId="0" fontId="25" fillId="0" borderId="19" xfId="36" applyFont="1" applyFill="1" applyBorder="1" applyAlignment="1">
      <alignment horizontal="center" vertical="center"/>
    </xf>
    <xf numFmtId="9" fontId="25" fillId="0" borderId="18" xfId="41" applyFont="1" applyBorder="1" applyAlignment="1">
      <alignment horizontal="center" vertical="center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5" fillId="0" borderId="11" xfId="36" applyFont="1" applyFill="1" applyBorder="1" applyAlignment="1">
      <alignment horizontal="center" vertical="center" wrapText="1"/>
    </xf>
    <xf numFmtId="0" fontId="25" fillId="0" borderId="12" xfId="36" applyFont="1" applyFill="1" applyBorder="1" applyAlignment="1">
      <alignment horizontal="center" vertical="center" wrapText="1"/>
    </xf>
    <xf numFmtId="9" fontId="25" fillId="0" borderId="10" xfId="41" applyFont="1" applyBorder="1" applyAlignment="1">
      <alignment horizontal="center" vertical="center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5" fillId="25" borderId="11" xfId="36" applyFont="1" applyFill="1" applyBorder="1" applyAlignment="1">
      <alignment horizontal="center" vertical="center" wrapText="1"/>
    </xf>
    <xf numFmtId="0" fontId="26" fillId="25" borderId="0" xfId="36" applyFont="1" applyFill="1" applyBorder="1" applyAlignment="1">
      <alignment horizontal="center" vertical="center" textRotation="90"/>
    </xf>
    <xf numFmtId="0" fontId="25" fillId="0" borderId="0" xfId="36" applyFont="1" applyAlignment="1">
      <alignment wrapText="1"/>
    </xf>
    <xf numFmtId="0" fontId="26" fillId="25" borderId="0" xfId="36" applyFont="1" applyFill="1" applyBorder="1" applyAlignment="1">
      <alignment horizontal="center" vertical="center" wrapText="1"/>
    </xf>
    <xf numFmtId="0" fontId="27" fillId="25" borderId="0" xfId="36" applyFont="1" applyFill="1" applyBorder="1" applyAlignment="1">
      <alignment horizontal="center" vertical="center" wrapText="1"/>
    </xf>
    <xf numFmtId="0" fontId="25" fillId="0" borderId="29" xfId="36" applyFont="1" applyFill="1" applyBorder="1" applyAlignment="1">
      <alignment horizontal="center" vertical="center" wrapText="1"/>
    </xf>
    <xf numFmtId="0" fontId="25" fillId="0" borderId="30" xfId="36" applyFont="1" applyFill="1" applyBorder="1" applyAlignment="1">
      <alignment horizontal="center" vertical="center" wrapText="1"/>
    </xf>
    <xf numFmtId="9" fontId="25" fillId="0" borderId="17" xfId="41" applyFont="1" applyBorder="1" applyAlignment="1">
      <alignment horizontal="center" vertical="center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25" fillId="25" borderId="0" xfId="0" applyFont="1" applyFill="1" applyBorder="1" applyAlignment="1" applyProtection="1">
      <alignment vertical="center" wrapText="1"/>
      <protection locked="0"/>
    </xf>
    <xf numFmtId="0" fontId="25" fillId="25" borderId="0" xfId="36" applyFont="1" applyFill="1" applyBorder="1" applyAlignment="1">
      <alignment horizontal="center" vertical="center" wrapText="1"/>
    </xf>
    <xf numFmtId="0" fontId="25" fillId="25" borderId="0" xfId="0" applyFont="1" applyFill="1" applyBorder="1" applyAlignment="1" applyProtection="1">
      <alignment horizontal="justify" vertical="top"/>
      <protection locked="0"/>
    </xf>
    <xf numFmtId="0" fontId="25" fillId="25" borderId="0" xfId="0" applyFont="1" applyFill="1" applyBorder="1" applyAlignment="1" applyProtection="1">
      <alignment horizontal="left" vertical="center" wrapText="1"/>
      <protection locked="0"/>
    </xf>
    <xf numFmtId="0" fontId="25" fillId="25" borderId="0" xfId="0" applyFont="1" applyFill="1" applyBorder="1" applyAlignment="1" applyProtection="1">
      <alignment vertical="top" wrapText="1"/>
      <protection locked="0"/>
    </xf>
    <xf numFmtId="0" fontId="25" fillId="25" borderId="0" xfId="36" applyFont="1" applyFill="1" applyBorder="1" applyAlignment="1">
      <alignment horizontal="left" vertical="center" wrapText="1"/>
    </xf>
    <xf numFmtId="0" fontId="25" fillId="25" borderId="0" xfId="36" applyFont="1" applyFill="1" applyBorder="1"/>
    <xf numFmtId="0" fontId="22" fillId="25" borderId="0" xfId="0" applyFont="1" applyFill="1" applyBorder="1" applyAlignment="1" applyProtection="1">
      <alignment horizontal="left" vertical="center" wrapText="1"/>
      <protection locked="0"/>
    </xf>
    <xf numFmtId="0" fontId="25" fillId="25" borderId="0" xfId="0" applyFont="1" applyFill="1" applyBorder="1" applyAlignment="1" applyProtection="1">
      <alignment horizontal="center" vertical="center" wrapText="1"/>
      <protection locked="0"/>
    </xf>
    <xf numFmtId="17" fontId="25" fillId="25" borderId="0" xfId="36" applyNumberFormat="1" applyFont="1" applyFill="1" applyBorder="1" applyAlignment="1">
      <alignment vertical="center" wrapText="1"/>
    </xf>
    <xf numFmtId="0" fontId="25" fillId="25" borderId="0" xfId="36" applyFont="1" applyFill="1" applyBorder="1" applyAlignment="1">
      <alignment horizontal="center" vertical="center"/>
    </xf>
    <xf numFmtId="9" fontId="25" fillId="25" borderId="0" xfId="41" applyFont="1" applyFill="1" applyBorder="1" applyAlignment="1">
      <alignment horizontal="center" vertical="center"/>
    </xf>
    <xf numFmtId="17" fontId="25" fillId="25" borderId="0" xfId="36" applyNumberFormat="1" applyFont="1" applyFill="1" applyBorder="1" applyAlignment="1">
      <alignment horizontal="left" vertical="center" wrapText="1"/>
    </xf>
    <xf numFmtId="0" fontId="26" fillId="25" borderId="0" xfId="36" applyFont="1" applyFill="1" applyBorder="1" applyAlignment="1">
      <alignment horizontal="center" vertical="center" textRotation="90" wrapText="1"/>
    </xf>
    <xf numFmtId="0" fontId="25" fillId="25" borderId="0" xfId="36" applyFont="1" applyFill="1" applyBorder="1" applyAlignment="1"/>
    <xf numFmtId="0" fontId="22" fillId="25" borderId="0" xfId="36" applyFont="1" applyFill="1" applyBorder="1"/>
    <xf numFmtId="0" fontId="25" fillId="25" borderId="0" xfId="36" applyFont="1" applyFill="1" applyBorder="1" applyAlignment="1">
      <alignment wrapText="1"/>
    </xf>
    <xf numFmtId="0" fontId="25" fillId="25" borderId="0" xfId="36" applyFont="1" applyFill="1" applyBorder="1" applyAlignment="1">
      <alignment vertical="center"/>
    </xf>
    <xf numFmtId="0" fontId="25" fillId="25" borderId="0" xfId="36" applyFont="1" applyFill="1" applyBorder="1" applyAlignment="1">
      <alignment horizontal="justify" vertical="center"/>
    </xf>
    <xf numFmtId="0" fontId="25" fillId="0" borderId="31" xfId="36" applyFont="1" applyFill="1" applyBorder="1" applyAlignment="1">
      <alignment horizontal="center" vertical="center"/>
    </xf>
    <xf numFmtId="0" fontId="22" fillId="25" borderId="10" xfId="0" applyFont="1" applyFill="1" applyBorder="1" applyAlignment="1" applyProtection="1">
      <alignment horizontal="left" vertical="center" wrapText="1"/>
      <protection locked="0"/>
    </xf>
    <xf numFmtId="0" fontId="25" fillId="25" borderId="10" xfId="36" applyFont="1" applyFill="1" applyBorder="1" applyAlignment="1"/>
    <xf numFmtId="0" fontId="25" fillId="25" borderId="10" xfId="36" applyNumberFormat="1" applyFont="1" applyFill="1" applyBorder="1" applyAlignment="1"/>
    <xf numFmtId="0" fontId="12" fillId="0" borderId="10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22" fillId="0" borderId="18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7" fillId="33" borderId="26" xfId="36" applyFont="1" applyFill="1" applyBorder="1" applyAlignment="1">
      <alignment horizontal="center" vertical="center" wrapText="1"/>
    </xf>
    <xf numFmtId="0" fontId="27" fillId="33" borderId="23" xfId="36" applyFont="1" applyFill="1" applyBorder="1" applyAlignment="1">
      <alignment horizontal="center" vertical="center" wrapText="1"/>
    </xf>
    <xf numFmtId="0" fontId="28" fillId="33" borderId="28" xfId="36" applyFont="1" applyFill="1" applyBorder="1" applyAlignment="1">
      <alignment vertical="center" wrapText="1"/>
    </xf>
    <xf numFmtId="0" fontId="28" fillId="33" borderId="25" xfId="36" applyFont="1" applyFill="1" applyBorder="1" applyAlignment="1">
      <alignment vertical="center" wrapText="1"/>
    </xf>
    <xf numFmtId="0" fontId="28" fillId="33" borderId="27" xfId="36" applyFont="1" applyFill="1" applyBorder="1" applyAlignment="1">
      <alignment vertical="center" wrapText="1"/>
    </xf>
    <xf numFmtId="0" fontId="32" fillId="0" borderId="18" xfId="0" applyFont="1" applyBorder="1" applyAlignment="1" applyProtection="1">
      <alignment vertical="center" wrapText="1"/>
      <protection locked="0"/>
    </xf>
    <xf numFmtId="0" fontId="32" fillId="26" borderId="18" xfId="0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 applyProtection="1">
      <alignment vertical="center" wrapText="1"/>
      <protection locked="0"/>
    </xf>
    <xf numFmtId="0" fontId="32" fillId="25" borderId="10" xfId="0" applyFont="1" applyFill="1" applyBorder="1" applyAlignment="1" applyProtection="1">
      <alignment vertical="center" wrapText="1"/>
      <protection locked="0"/>
    </xf>
    <xf numFmtId="0" fontId="32" fillId="25" borderId="13" xfId="0" applyFont="1" applyFill="1" applyBorder="1" applyAlignment="1" applyProtection="1">
      <alignment vertical="center" wrapText="1"/>
      <protection locked="0"/>
    </xf>
    <xf numFmtId="0" fontId="32" fillId="26" borderId="17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38" fillId="33" borderId="23" xfId="36" applyFont="1" applyFill="1" applyBorder="1" applyAlignment="1">
      <alignment horizontal="center" vertical="center" wrapText="1"/>
    </xf>
    <xf numFmtId="0" fontId="39" fillId="0" borderId="18" xfId="0" applyFont="1" applyBorder="1" applyAlignment="1" applyProtection="1">
      <alignment vertical="center" wrapText="1"/>
      <protection locked="0"/>
    </xf>
    <xf numFmtId="0" fontId="39" fillId="26" borderId="18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left"/>
      <protection locked="0"/>
    </xf>
    <xf numFmtId="0" fontId="27" fillId="25" borderId="0" xfId="36" applyFont="1" applyFill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left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left" vertical="top"/>
      <protection locked="0"/>
    </xf>
    <xf numFmtId="0" fontId="39" fillId="26" borderId="37" xfId="0" applyFont="1" applyFill="1" applyBorder="1" applyAlignment="1" applyProtection="1">
      <alignment horizontal="center" vertical="center" wrapText="1"/>
      <protection locked="0"/>
    </xf>
    <xf numFmtId="0" fontId="26" fillId="33" borderId="60" xfId="0" applyFont="1" applyFill="1" applyBorder="1" applyAlignment="1" applyProtection="1">
      <alignment vertical="center"/>
      <protection locked="0"/>
    </xf>
    <xf numFmtId="0" fontId="22" fillId="0" borderId="62" xfId="0" applyFont="1" applyBorder="1" applyAlignment="1" applyProtection="1">
      <alignment vertical="top"/>
      <protection locked="0"/>
    </xf>
    <xf numFmtId="0" fontId="22" fillId="0" borderId="64" xfId="0" applyFont="1" applyBorder="1" applyAlignment="1" applyProtection="1">
      <alignment vertical="top"/>
      <protection locked="0"/>
    </xf>
    <xf numFmtId="0" fontId="25" fillId="0" borderId="66" xfId="36" applyFont="1" applyFill="1" applyBorder="1" applyAlignment="1">
      <alignment horizontal="center" vertical="center" wrapText="1"/>
    </xf>
    <xf numFmtId="0" fontId="25" fillId="0" borderId="20" xfId="36" quotePrefix="1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vertical="center" wrapText="1"/>
      <protection locked="0"/>
    </xf>
    <xf numFmtId="0" fontId="43" fillId="0" borderId="10" xfId="0" applyFont="1" applyBorder="1" applyAlignment="1" applyProtection="1">
      <alignment vertical="center" wrapText="1"/>
      <protection locked="0"/>
    </xf>
    <xf numFmtId="0" fontId="39" fillId="0" borderId="10" xfId="0" applyFont="1" applyBorder="1" applyAlignment="1" applyProtection="1">
      <alignment vertical="center" wrapText="1"/>
      <protection locked="0"/>
    </xf>
    <xf numFmtId="0" fontId="44" fillId="33" borderId="28" xfId="53" applyFill="1" applyBorder="1" applyAlignment="1">
      <alignment vertical="center" wrapText="1"/>
    </xf>
    <xf numFmtId="0" fontId="45" fillId="25" borderId="10" xfId="0" applyFont="1" applyFill="1" applyBorder="1" applyAlignment="1" applyProtection="1">
      <alignment vertical="center" wrapText="1"/>
      <protection locked="0"/>
    </xf>
    <xf numFmtId="0" fontId="27" fillId="25" borderId="0" xfId="36" applyFont="1" applyFill="1" applyBorder="1" applyAlignment="1">
      <alignment horizontal="center" vertical="center" wrapText="1"/>
    </xf>
    <xf numFmtId="0" fontId="27" fillId="33" borderId="49" xfId="36" applyFont="1" applyFill="1" applyBorder="1" applyAlignment="1">
      <alignment horizontal="center" vertical="center" wrapText="1"/>
    </xf>
    <xf numFmtId="0" fontId="26" fillId="25" borderId="0" xfId="36" applyFont="1" applyFill="1" applyBorder="1" applyAlignment="1">
      <alignment horizontal="center" vertical="center" textRotation="90"/>
    </xf>
    <xf numFmtId="0" fontId="26" fillId="25" borderId="0" xfId="36" applyFont="1" applyFill="1" applyBorder="1" applyAlignment="1">
      <alignment horizontal="center" vertical="center" wrapText="1"/>
    </xf>
    <xf numFmtId="0" fontId="22" fillId="0" borderId="61" xfId="0" applyFont="1" applyBorder="1" applyAlignment="1" applyProtection="1">
      <alignment horizontal="center" vertical="top" wrapText="1"/>
      <protection locked="0"/>
    </xf>
    <xf numFmtId="0" fontId="22" fillId="0" borderId="36" xfId="0" applyFont="1" applyBorder="1" applyAlignment="1" applyProtection="1">
      <alignment horizontal="center" vertical="top" wrapText="1"/>
      <protection locked="0"/>
    </xf>
    <xf numFmtId="0" fontId="22" fillId="0" borderId="63" xfId="0" applyFont="1" applyBorder="1" applyAlignment="1" applyProtection="1">
      <alignment horizontal="center" vertical="top" wrapText="1"/>
      <protection locked="0"/>
    </xf>
    <xf numFmtId="0" fontId="22" fillId="0" borderId="54" xfId="0" applyFont="1" applyBorder="1" applyAlignment="1" applyProtection="1">
      <alignment horizontal="center" vertical="top" wrapText="1"/>
      <protection locked="0"/>
    </xf>
    <xf numFmtId="0" fontId="26" fillId="33" borderId="65" xfId="0" applyFont="1" applyFill="1" applyBorder="1" applyAlignment="1" applyProtection="1">
      <alignment horizontal="center" vertical="center"/>
      <protection locked="0"/>
    </xf>
    <xf numFmtId="0" fontId="26" fillId="33" borderId="33" xfId="0" applyFont="1" applyFill="1" applyBorder="1" applyAlignment="1" applyProtection="1">
      <alignment horizontal="center" vertical="center"/>
      <protection locked="0"/>
    </xf>
    <xf numFmtId="0" fontId="26" fillId="33" borderId="38" xfId="0" applyFont="1" applyFill="1" applyBorder="1" applyAlignment="1" applyProtection="1">
      <alignment horizontal="center" vertical="center"/>
      <protection locked="0"/>
    </xf>
    <xf numFmtId="17" fontId="22" fillId="0" borderId="61" xfId="0" applyNumberFormat="1" applyFont="1" applyBorder="1" applyAlignment="1" applyProtection="1">
      <alignment horizontal="center" vertical="top"/>
      <protection locked="0"/>
    </xf>
    <xf numFmtId="0" fontId="22" fillId="0" borderId="36" xfId="0" applyFont="1" applyBorder="1" applyAlignment="1" applyProtection="1">
      <alignment horizontal="center" vertical="top"/>
      <protection locked="0"/>
    </xf>
    <xf numFmtId="0" fontId="22" fillId="0" borderId="14" xfId="0" applyFont="1" applyBorder="1" applyAlignment="1" applyProtection="1">
      <alignment horizontal="center" vertical="top"/>
      <protection locked="0"/>
    </xf>
    <xf numFmtId="0" fontId="22" fillId="0" borderId="63" xfId="0" applyFont="1" applyBorder="1" applyAlignment="1" applyProtection="1">
      <alignment horizontal="center" vertical="top"/>
      <protection locked="0"/>
    </xf>
    <xf numFmtId="0" fontId="22" fillId="0" borderId="54" xfId="0" applyFont="1" applyBorder="1" applyAlignment="1" applyProtection="1">
      <alignment horizontal="center" vertical="top"/>
      <protection locked="0"/>
    </xf>
    <xf numFmtId="0" fontId="22" fillId="0" borderId="55" xfId="0" applyFont="1" applyBorder="1" applyAlignment="1" applyProtection="1">
      <alignment horizontal="center" vertical="top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36" xfId="0" applyFont="1" applyBorder="1" applyAlignment="1" applyProtection="1">
      <alignment horizontal="center" vertical="center"/>
      <protection locked="0"/>
    </xf>
    <xf numFmtId="0" fontId="40" fillId="0" borderId="14" xfId="0" applyFont="1" applyBorder="1" applyAlignment="1" applyProtection="1">
      <alignment horizontal="center" vertical="center"/>
      <protection locked="0"/>
    </xf>
    <xf numFmtId="0" fontId="40" fillId="0" borderId="15" xfId="0" applyFont="1" applyBorder="1" applyAlignment="1" applyProtection="1">
      <alignment horizontal="center" vertical="center"/>
      <protection locked="0"/>
    </xf>
    <xf numFmtId="0" fontId="40" fillId="0" borderId="0" xfId="0" applyFont="1" applyBorder="1" applyAlignment="1" applyProtection="1">
      <alignment horizontal="center" vertical="center"/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0" fillId="0" borderId="37" xfId="0" applyFont="1" applyBorder="1" applyAlignment="1" applyProtection="1">
      <alignment horizontal="center" vertical="center"/>
      <protection locked="0"/>
    </xf>
    <xf numFmtId="0" fontId="40" fillId="0" borderId="35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top"/>
      <protection locked="0"/>
    </xf>
    <xf numFmtId="0" fontId="41" fillId="0" borderId="33" xfId="0" applyFont="1" applyBorder="1" applyAlignment="1" applyProtection="1">
      <alignment horizontal="left" vertical="top"/>
      <protection locked="0"/>
    </xf>
    <xf numFmtId="0" fontId="41" fillId="0" borderId="38" xfId="0" applyFont="1" applyBorder="1" applyAlignment="1" applyProtection="1">
      <alignment horizontal="left" vertical="top"/>
      <protection locked="0"/>
    </xf>
    <xf numFmtId="0" fontId="25" fillId="25" borderId="10" xfId="36" applyFont="1" applyFill="1" applyBorder="1" applyAlignment="1">
      <alignment horizontal="center"/>
    </xf>
    <xf numFmtId="0" fontId="27" fillId="33" borderId="23" xfId="36" applyFont="1" applyFill="1" applyBorder="1" applyAlignment="1">
      <alignment horizontal="center" vertical="center" wrapText="1"/>
    </xf>
    <xf numFmtId="0" fontId="22" fillId="25" borderId="0" xfId="36" applyFont="1" applyFill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33" fillId="33" borderId="23" xfId="36" applyFont="1" applyFill="1" applyBorder="1" applyAlignment="1">
      <alignment horizontal="center" vertical="center" wrapText="1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16" xfId="0" applyFont="1" applyBorder="1" applyAlignment="1" applyProtection="1">
      <alignment horizontal="center"/>
      <protection locked="0"/>
    </xf>
    <xf numFmtId="0" fontId="22" fillId="0" borderId="34" xfId="0" applyFont="1" applyBorder="1" applyAlignment="1" applyProtection="1">
      <alignment horizontal="center"/>
      <protection locked="0"/>
    </xf>
    <xf numFmtId="0" fontId="22" fillId="0" borderId="35" xfId="0" applyFont="1" applyBorder="1" applyAlignment="1" applyProtection="1">
      <alignment horizontal="center"/>
      <protection locked="0"/>
    </xf>
    <xf numFmtId="0" fontId="34" fillId="33" borderId="26" xfId="36" applyFont="1" applyFill="1" applyBorder="1" applyAlignment="1">
      <alignment horizontal="center" vertical="center" wrapText="1"/>
    </xf>
    <xf numFmtId="0" fontId="34" fillId="33" borderId="53" xfId="36" applyFont="1" applyFill="1" applyBorder="1" applyAlignment="1">
      <alignment horizontal="center" vertical="center" wrapText="1"/>
    </xf>
    <xf numFmtId="0" fontId="34" fillId="33" borderId="49" xfId="36" applyFont="1" applyFill="1" applyBorder="1" applyAlignment="1">
      <alignment horizontal="center" vertical="center" wrapText="1"/>
    </xf>
    <xf numFmtId="0" fontId="26" fillId="33" borderId="58" xfId="0" applyFont="1" applyFill="1" applyBorder="1" applyAlignment="1" applyProtection="1">
      <alignment horizontal="center" vertical="center"/>
      <protection locked="0"/>
    </xf>
    <xf numFmtId="0" fontId="26" fillId="33" borderId="59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vertical="center"/>
    </xf>
    <xf numFmtId="0" fontId="29" fillId="27" borderId="13" xfId="36" applyFont="1" applyFill="1" applyBorder="1" applyAlignment="1">
      <alignment horizontal="center" vertical="center" textRotation="90"/>
    </xf>
    <xf numFmtId="0" fontId="29" fillId="27" borderId="17" xfId="36" applyFont="1" applyFill="1" applyBorder="1" applyAlignment="1">
      <alignment horizontal="center" vertical="center" textRotation="90"/>
    </xf>
    <xf numFmtId="0" fontId="34" fillId="33" borderId="28" xfId="36" applyFont="1" applyFill="1" applyBorder="1" applyAlignment="1">
      <alignment horizontal="center" vertical="center" wrapText="1"/>
    </xf>
    <xf numFmtId="0" fontId="34" fillId="33" borderId="23" xfId="36" applyFont="1" applyFill="1" applyBorder="1" applyAlignment="1">
      <alignment horizontal="center" vertical="center" wrapText="1"/>
    </xf>
    <xf numFmtId="0" fontId="22" fillId="25" borderId="0" xfId="36" applyFont="1" applyFill="1" applyBorder="1" applyAlignment="1">
      <alignment horizontal="left" vertical="top"/>
    </xf>
    <xf numFmtId="0" fontId="29" fillId="34" borderId="17" xfId="36" applyFont="1" applyFill="1" applyBorder="1" applyAlignment="1">
      <alignment horizontal="center" vertical="center" textRotation="90"/>
    </xf>
    <xf numFmtId="0" fontId="26" fillId="30" borderId="14" xfId="36" applyFont="1" applyFill="1" applyBorder="1" applyAlignment="1">
      <alignment horizontal="center" vertical="center" textRotation="90"/>
    </xf>
    <xf numFmtId="0" fontId="26" fillId="30" borderId="16" xfId="36" applyFont="1" applyFill="1" applyBorder="1" applyAlignment="1">
      <alignment horizontal="center" vertical="center" textRotation="90"/>
    </xf>
    <xf numFmtId="0" fontId="26" fillId="29" borderId="14" xfId="36" applyFont="1" applyFill="1" applyBorder="1" applyAlignment="1">
      <alignment horizontal="center" vertical="center" textRotation="90"/>
    </xf>
    <xf numFmtId="0" fontId="26" fillId="29" borderId="16" xfId="36" applyFont="1" applyFill="1" applyBorder="1" applyAlignment="1">
      <alignment horizontal="center" vertical="center" textRotation="90"/>
    </xf>
    <xf numFmtId="0" fontId="25" fillId="25" borderId="0" xfId="36" applyFont="1" applyFill="1" applyBorder="1" applyAlignment="1">
      <alignment horizontal="center" vertical="top"/>
    </xf>
    <xf numFmtId="0" fontId="22" fillId="25" borderId="0" xfId="36" applyFont="1" applyFill="1" applyBorder="1" applyAlignment="1">
      <alignment horizontal="center" vertical="center" textRotation="90"/>
    </xf>
    <xf numFmtId="0" fontId="36" fillId="33" borderId="25" xfId="36" applyFont="1" applyFill="1" applyBorder="1" applyAlignment="1">
      <alignment horizontal="center" vertical="center" wrapText="1"/>
    </xf>
    <xf numFmtId="0" fontId="26" fillId="25" borderId="0" xfId="36" applyFont="1" applyFill="1" applyBorder="1" applyAlignment="1">
      <alignment horizontal="center" vertical="center" textRotation="90" wrapText="1"/>
    </xf>
    <xf numFmtId="0" fontId="26" fillId="33" borderId="56" xfId="0" applyFont="1" applyFill="1" applyBorder="1" applyAlignment="1" applyProtection="1">
      <alignment horizontal="center" vertical="top"/>
      <protection locked="0"/>
    </xf>
    <xf numFmtId="0" fontId="26" fillId="33" borderId="0" xfId="0" applyFont="1" applyFill="1" applyBorder="1" applyAlignment="1" applyProtection="1">
      <alignment horizontal="center" vertical="top"/>
      <protection locked="0"/>
    </xf>
    <xf numFmtId="0" fontId="26" fillId="33" borderId="57" xfId="0" applyFont="1" applyFill="1" applyBorder="1" applyAlignment="1" applyProtection="1">
      <alignment horizontal="center" vertical="top"/>
      <protection locked="0"/>
    </xf>
    <xf numFmtId="0" fontId="26" fillId="33" borderId="41" xfId="0" applyFont="1" applyFill="1" applyBorder="1" applyAlignment="1" applyProtection="1">
      <alignment horizontal="center" vertical="top"/>
      <protection locked="0"/>
    </xf>
    <xf numFmtId="0" fontId="26" fillId="33" borderId="37" xfId="0" applyFont="1" applyFill="1" applyBorder="1" applyAlignment="1" applyProtection="1">
      <alignment horizontal="center" vertical="top"/>
      <protection locked="0"/>
    </xf>
    <xf numFmtId="0" fontId="26" fillId="33" borderId="42" xfId="0" applyFont="1" applyFill="1" applyBorder="1" applyAlignment="1" applyProtection="1">
      <alignment horizontal="center" vertical="top"/>
      <protection locked="0"/>
    </xf>
    <xf numFmtId="0" fontId="26" fillId="33" borderId="39" xfId="0" applyFont="1" applyFill="1" applyBorder="1" applyAlignment="1" applyProtection="1">
      <alignment horizontal="center" vertical="top"/>
      <protection locked="0"/>
    </xf>
    <xf numFmtId="0" fontId="26" fillId="33" borderId="40" xfId="0" applyFont="1" applyFill="1" applyBorder="1" applyAlignment="1" applyProtection="1">
      <alignment horizontal="center" vertical="top"/>
      <protection locked="0"/>
    </xf>
    <xf numFmtId="0" fontId="22" fillId="0" borderId="43" xfId="0" applyFont="1" applyBorder="1" applyAlignment="1" applyProtection="1">
      <alignment horizontal="center" vertical="top"/>
      <protection locked="0"/>
    </xf>
    <xf numFmtId="0" fontId="22" fillId="0" borderId="10" xfId="0" applyFont="1" applyBorder="1" applyAlignment="1" applyProtection="1">
      <alignment horizontal="center" vertical="top"/>
      <protection locked="0"/>
    </xf>
    <xf numFmtId="0" fontId="22" fillId="0" borderId="44" xfId="0" applyFont="1" applyBorder="1" applyAlignment="1" applyProtection="1">
      <alignment horizontal="center" vertical="top"/>
      <protection locked="0"/>
    </xf>
    <xf numFmtId="0" fontId="22" fillId="0" borderId="45" xfId="0" applyFont="1" applyBorder="1" applyAlignment="1" applyProtection="1">
      <alignment horizontal="center" vertical="top"/>
      <protection locked="0"/>
    </xf>
    <xf numFmtId="0" fontId="22" fillId="0" borderId="46" xfId="0" applyFont="1" applyBorder="1" applyAlignment="1" applyProtection="1">
      <alignment horizontal="center" vertical="top"/>
      <protection locked="0"/>
    </xf>
    <xf numFmtId="0" fontId="22" fillId="0" borderId="47" xfId="0" applyFont="1" applyBorder="1" applyAlignment="1" applyProtection="1">
      <alignment horizontal="center" vertical="top"/>
      <protection locked="0"/>
    </xf>
    <xf numFmtId="0" fontId="23" fillId="25" borderId="10" xfId="36" applyFont="1" applyFill="1" applyBorder="1" applyAlignment="1">
      <alignment horizontal="center" vertical="center" wrapText="1"/>
    </xf>
    <xf numFmtId="0" fontId="23" fillId="25" borderId="10" xfId="36" applyFont="1" applyFill="1" applyBorder="1" applyAlignment="1">
      <alignment horizontal="center" vertical="center"/>
    </xf>
    <xf numFmtId="0" fontId="23" fillId="25" borderId="24" xfId="36" applyFont="1" applyFill="1" applyBorder="1" applyAlignment="1">
      <alignment horizontal="center" vertical="center"/>
    </xf>
    <xf numFmtId="0" fontId="23" fillId="25" borderId="14" xfId="36" applyFont="1" applyFill="1" applyBorder="1" applyAlignment="1">
      <alignment horizontal="center" vertical="center"/>
    </xf>
    <xf numFmtId="0" fontId="23" fillId="25" borderId="34" xfId="36" applyFont="1" applyFill="1" applyBorder="1" applyAlignment="1">
      <alignment horizontal="center" vertical="center"/>
    </xf>
    <xf numFmtId="0" fontId="23" fillId="25" borderId="35" xfId="36" applyFont="1" applyFill="1" applyBorder="1" applyAlignment="1">
      <alignment horizontal="center" vertical="center"/>
    </xf>
    <xf numFmtId="0" fontId="23" fillId="25" borderId="36" xfId="36" applyFont="1" applyFill="1" applyBorder="1" applyAlignment="1">
      <alignment horizontal="center" vertical="center"/>
    </xf>
    <xf numFmtId="0" fontId="23" fillId="25" borderId="37" xfId="36" applyFont="1" applyFill="1" applyBorder="1" applyAlignment="1">
      <alignment horizontal="center" vertical="center"/>
    </xf>
    <xf numFmtId="0" fontId="23" fillId="25" borderId="32" xfId="36" applyFont="1" applyFill="1" applyBorder="1" applyAlignment="1">
      <alignment horizontal="center" vertical="center"/>
    </xf>
    <xf numFmtId="0" fontId="23" fillId="25" borderId="33" xfId="36" applyFont="1" applyFill="1" applyBorder="1" applyAlignment="1">
      <alignment horizontal="center" vertical="center"/>
    </xf>
    <xf numFmtId="0" fontId="23" fillId="25" borderId="38" xfId="36" applyFont="1" applyFill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37" fillId="33" borderId="23" xfId="36" applyFont="1" applyFill="1" applyBorder="1" applyAlignment="1">
      <alignment horizontal="center" vertical="center" wrapText="1"/>
    </xf>
    <xf numFmtId="0" fontId="34" fillId="33" borderId="48" xfId="36" applyFont="1" applyFill="1" applyBorder="1" applyAlignment="1">
      <alignment horizontal="center" vertical="center" wrapText="1"/>
    </xf>
    <xf numFmtId="0" fontId="35" fillId="33" borderId="23" xfId="36" applyFont="1" applyFill="1" applyBorder="1" applyAlignment="1">
      <alignment horizontal="center" vertical="center" wrapText="1"/>
    </xf>
    <xf numFmtId="0" fontId="27" fillId="33" borderId="50" xfId="36" applyFont="1" applyFill="1" applyBorder="1" applyAlignment="1">
      <alignment horizontal="center" vertical="center" wrapText="1"/>
    </xf>
    <xf numFmtId="0" fontId="27" fillId="33" borderId="51" xfId="36" applyFont="1" applyFill="1" applyBorder="1" applyAlignment="1">
      <alignment horizontal="center" vertical="center" wrapText="1"/>
    </xf>
    <xf numFmtId="0" fontId="27" fillId="33" borderId="52" xfId="36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33" borderId="24" xfId="0" applyFont="1" applyFill="1" applyBorder="1" applyAlignment="1">
      <alignment horizontal="center" vertical="center"/>
    </xf>
    <xf numFmtId="0" fontId="12" fillId="33" borderId="14" xfId="0" applyFont="1" applyFill="1" applyBorder="1" applyAlignment="1">
      <alignment horizontal="center" vertical="center"/>
    </xf>
    <xf numFmtId="0" fontId="12" fillId="33" borderId="34" xfId="0" applyFont="1" applyFill="1" applyBorder="1" applyAlignment="1">
      <alignment horizontal="center" vertical="center"/>
    </xf>
    <xf numFmtId="0" fontId="12" fillId="33" borderId="35" xfId="0" applyFont="1" applyFill="1" applyBorder="1" applyAlignment="1">
      <alignment horizontal="center" vertical="center"/>
    </xf>
    <xf numFmtId="0" fontId="12" fillId="30" borderId="24" xfId="0" applyFont="1" applyFill="1" applyBorder="1" applyAlignment="1">
      <alignment horizontal="center" vertical="center"/>
    </xf>
    <xf numFmtId="0" fontId="12" fillId="30" borderId="14" xfId="0" applyFont="1" applyFill="1" applyBorder="1" applyAlignment="1">
      <alignment horizontal="center" vertical="center"/>
    </xf>
    <xf numFmtId="0" fontId="12" fillId="30" borderId="34" xfId="0" applyFont="1" applyFill="1" applyBorder="1" applyAlignment="1">
      <alignment horizontal="center" vertical="center"/>
    </xf>
    <xf numFmtId="0" fontId="12" fillId="30" borderId="35" xfId="0" applyFont="1" applyFill="1" applyBorder="1" applyAlignment="1">
      <alignment horizontal="center" vertical="center"/>
    </xf>
    <xf numFmtId="0" fontId="12" fillId="32" borderId="24" xfId="0" applyFont="1" applyFill="1" applyBorder="1" applyAlignment="1">
      <alignment horizontal="center" vertical="center"/>
    </xf>
    <xf numFmtId="0" fontId="12" fillId="32" borderId="14" xfId="0" applyFont="1" applyFill="1" applyBorder="1" applyAlignment="1">
      <alignment horizontal="center" vertical="center"/>
    </xf>
    <xf numFmtId="0" fontId="12" fillId="32" borderId="34" xfId="0" applyFont="1" applyFill="1" applyBorder="1" applyAlignment="1">
      <alignment horizontal="center" vertical="center"/>
    </xf>
    <xf numFmtId="0" fontId="12" fillId="32" borderId="35" xfId="0" applyFont="1" applyFill="1" applyBorder="1" applyAlignment="1">
      <alignment horizontal="center" vertical="center"/>
    </xf>
    <xf numFmtId="0" fontId="12" fillId="27" borderId="10" xfId="0" applyFont="1" applyFill="1" applyBorder="1" applyAlignment="1">
      <alignment horizontal="center" vertical="top" wrapText="1"/>
    </xf>
    <xf numFmtId="0" fontId="0" fillId="27" borderId="10" xfId="0" applyFill="1" applyBorder="1" applyAlignment="1">
      <alignment horizontal="center" vertical="top" wrapText="1"/>
    </xf>
    <xf numFmtId="0" fontId="12" fillId="28" borderId="10" xfId="0" applyFont="1" applyFill="1" applyBorder="1" applyAlignment="1">
      <alignment horizontal="center" vertical="top" wrapText="1"/>
    </xf>
    <xf numFmtId="0" fontId="0" fillId="28" borderId="10" xfId="0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0" fillId="34" borderId="0" xfId="0" applyFill="1" applyBorder="1" applyAlignment="1">
      <alignment horizontal="center"/>
    </xf>
    <xf numFmtId="0" fontId="12" fillId="31" borderId="24" xfId="0" applyFont="1" applyFill="1" applyBorder="1" applyAlignment="1">
      <alignment horizontal="center" vertical="center"/>
    </xf>
    <xf numFmtId="0" fontId="12" fillId="31" borderId="14" xfId="0" applyFont="1" applyFill="1" applyBorder="1" applyAlignment="1">
      <alignment horizontal="center" vertical="center"/>
    </xf>
    <xf numFmtId="0" fontId="12" fillId="31" borderId="34" xfId="0" applyFont="1" applyFill="1" applyBorder="1" applyAlignment="1">
      <alignment horizontal="center" vertical="center"/>
    </xf>
    <xf numFmtId="0" fontId="12" fillId="31" borderId="35" xfId="0" applyFont="1" applyFill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53" builtinId="8"/>
    <cellStyle name="Hipervínculo 2" xfId="32"/>
    <cellStyle name="Incorrecto" xfId="33" builtinId="27" customBuiltin="1"/>
    <cellStyle name="Millares 2" xfId="34"/>
    <cellStyle name="Neutral" xfId="35" builtinId="28" customBuiltin="1"/>
    <cellStyle name="Normal" xfId="0" builtinId="0"/>
    <cellStyle name="Normal 2" xfId="36"/>
    <cellStyle name="Normal 2 2" xfId="52"/>
    <cellStyle name="Normal 3" xfId="37"/>
    <cellStyle name="Normal 3 2" xfId="38"/>
    <cellStyle name="Notas" xfId="39" builtinId="10" customBuiltin="1"/>
    <cellStyle name="Porcentual 2" xfId="40"/>
    <cellStyle name="Porcentual 3" xfId="41"/>
    <cellStyle name="Salida" xfId="42" builtinId="21" customBuiltin="1"/>
    <cellStyle name="Sin nombre1" xfId="43"/>
    <cellStyle name="Sin nombre2" xfId="44"/>
    <cellStyle name="Texto de advertencia" xfId="45" builtinId="11" customBuiltin="1"/>
    <cellStyle name="Texto explicativo" xfId="46" builtinId="53" customBuiltin="1"/>
    <cellStyle name="Título" xfId="47" builtinId="15" customBuiltin="1"/>
    <cellStyle name="Título 2" xfId="49" builtinId="17" customBuiltin="1"/>
    <cellStyle name="Título 3" xfId="50" builtinId="18" customBuiltin="1"/>
    <cellStyle name="Total" xfId="51" builtinId="25" customBuiltin="1"/>
  </cellStyles>
  <dxfs count="17"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CCFFFF"/>
        </patternFill>
      </fill>
    </dxf>
    <dxf>
      <fill>
        <patternFill>
          <bgColor rgb="FF66FF66"/>
        </patternFill>
      </fill>
    </dxf>
  </dxfs>
  <tableStyles count="0" defaultTableStyle="TableStyleMedium9" defaultPivotStyle="PivotStyleLight16"/>
  <colors>
    <mruColors>
      <color rgb="FF2172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0</xdr:row>
      <xdr:rowOff>0</xdr:rowOff>
    </xdr:from>
    <xdr:to>
      <xdr:col>32</xdr:col>
      <xdr:colOff>28575</xdr:colOff>
      <xdr:row>0</xdr:row>
      <xdr:rowOff>76200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0" y="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0</xdr:colOff>
      <xdr:row>27</xdr:row>
      <xdr:rowOff>0</xdr:rowOff>
    </xdr:from>
    <xdr:to>
      <xdr:col>36</xdr:col>
      <xdr:colOff>28575</xdr:colOff>
      <xdr:row>27</xdr:row>
      <xdr:rowOff>76200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3583" y="1968500"/>
          <a:ext cx="28575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444501</xdr:colOff>
      <xdr:row>9</xdr:row>
      <xdr:rowOff>74083</xdr:rowOff>
    </xdr:from>
    <xdr:to>
      <xdr:col>1</xdr:col>
      <xdr:colOff>1890703</xdr:colOff>
      <xdr:row>11</xdr:row>
      <xdr:rowOff>169333</xdr:rowOff>
    </xdr:to>
    <xdr:pic>
      <xdr:nvPicPr>
        <xdr:cNvPr id="6" name="3 Imagen" descr="ITFIP LOGO-02">
          <a:extLst>
            <a:ext uri="{FF2B5EF4-FFF2-40B4-BE49-F238E27FC236}">
              <a16:creationId xmlns:a16="http://schemas.microsoft.com/office/drawing/2014/main" id="{79B6673A-0A62-4738-936F-1348E425E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584" y="74083"/>
          <a:ext cx="1446202" cy="582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836083</xdr:colOff>
      <xdr:row>92</xdr:row>
      <xdr:rowOff>137584</xdr:rowOff>
    </xdr:from>
    <xdr:to>
      <xdr:col>1</xdr:col>
      <xdr:colOff>2375959</xdr:colOff>
      <xdr:row>92</xdr:row>
      <xdr:rowOff>629709</xdr:rowOff>
    </xdr:to>
    <xdr:pic>
      <xdr:nvPicPr>
        <xdr:cNvPr id="7" name="Imagen 6" descr="C:\Users\SALUDOCUDESP\OneDrive - universidadean.edu.co\Escritorio\firma digital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083" y="54535917"/>
          <a:ext cx="2629959" cy="49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1407583</xdr:colOff>
      <xdr:row>91</xdr:row>
      <xdr:rowOff>31750</xdr:rowOff>
    </xdr:from>
    <xdr:to>
      <xdr:col>12</xdr:col>
      <xdr:colOff>105833</xdr:colOff>
      <xdr:row>92</xdr:row>
      <xdr:rowOff>1048034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5916" y="54271333"/>
          <a:ext cx="2381250" cy="1175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lorefonseca@gmail.com?subject=plan%20de%20trabajo%20%202022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T192"/>
  <sheetViews>
    <sheetView tabSelected="1" view="pageBreakPreview" topLeftCell="A88" zoomScale="90" zoomScaleNormal="90" zoomScaleSheetLayoutView="90" workbookViewId="0">
      <selection activeCell="C92" sqref="C92:AA93"/>
    </sheetView>
  </sheetViews>
  <sheetFormatPr baseColWidth="10" defaultRowHeight="12" x14ac:dyDescent="0.2"/>
  <cols>
    <col min="1" max="1" width="16.28515625" style="7" customWidth="1"/>
    <col min="2" max="2" width="46.28515625" style="7" customWidth="1"/>
    <col min="3" max="4" width="29.28515625" style="7" customWidth="1"/>
    <col min="5" max="5" width="3.7109375" style="7" customWidth="1"/>
    <col min="6" max="6" width="2.85546875" style="7" customWidth="1"/>
    <col min="7" max="7" width="3.7109375" style="7" customWidth="1"/>
    <col min="8" max="8" width="3.140625" style="7" customWidth="1"/>
    <col min="9" max="9" width="3.28515625" style="7" customWidth="1"/>
    <col min="10" max="10" width="2.85546875" style="7" customWidth="1"/>
    <col min="11" max="11" width="3.42578125" style="7" customWidth="1"/>
    <col min="12" max="12" width="2.85546875" style="7" customWidth="1"/>
    <col min="13" max="13" width="3" style="7" customWidth="1"/>
    <col min="14" max="14" width="3.42578125" style="7" customWidth="1"/>
    <col min="15" max="15" width="3.28515625" style="7" customWidth="1"/>
    <col min="16" max="16" width="2.85546875" style="7" customWidth="1"/>
    <col min="17" max="17" width="2.7109375" style="7" customWidth="1"/>
    <col min="18" max="20" width="2.85546875" style="7" customWidth="1"/>
    <col min="21" max="21" width="2.7109375" style="7" customWidth="1"/>
    <col min="22" max="22" width="2.85546875" style="7" customWidth="1"/>
    <col min="23" max="23" width="3.140625" style="7" customWidth="1"/>
    <col min="24" max="24" width="2.7109375" style="7" customWidth="1"/>
    <col min="25" max="25" width="2.5703125" style="7" customWidth="1"/>
    <col min="26" max="26" width="3" style="7" customWidth="1"/>
    <col min="27" max="27" width="2.5703125" style="7" customWidth="1"/>
    <col min="28" max="28" width="2.85546875" style="7" customWidth="1"/>
    <col min="29" max="29" width="29.7109375" style="21" customWidth="1"/>
    <col min="30" max="30" width="5.140625" style="7" customWidth="1"/>
    <col min="31" max="31" width="4.85546875" style="21" customWidth="1"/>
    <col min="32" max="32" width="15" style="7" customWidth="1"/>
    <col min="33" max="33" width="19" style="7" customWidth="1"/>
    <col min="34" max="34" width="14.28515625" style="7" customWidth="1"/>
    <col min="35" max="16384" width="11.42578125" style="7"/>
  </cols>
  <sheetData>
    <row r="1" spans="1:228" s="1" customFormat="1" ht="12.75" hidden="1" customHeight="1" x14ac:dyDescent="0.2">
      <c r="A1" s="143"/>
      <c r="B1" s="127" t="s">
        <v>33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6"/>
      <c r="AH1" s="126"/>
    </row>
    <row r="2" spans="1:228" s="1" customFormat="1" ht="12.75" hidden="1" customHeight="1" x14ac:dyDescent="0.2">
      <c r="A2" s="143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6"/>
      <c r="AH2" s="126"/>
    </row>
    <row r="3" spans="1:228" s="1" customFormat="1" ht="12.75" hidden="1" customHeight="1" x14ac:dyDescent="0.2">
      <c r="A3" s="143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6"/>
      <c r="AH3" s="126"/>
    </row>
    <row r="4" spans="1:228" s="1" customFormat="1" ht="38.25" hidden="1" customHeight="1" x14ac:dyDescent="0.2">
      <c r="A4" s="143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6"/>
      <c r="AH4" s="126"/>
    </row>
    <row r="5" spans="1:228" s="3" customFormat="1" ht="12" hidden="1" customHeight="1" x14ac:dyDescent="0.2">
      <c r="A5" s="128" t="s">
        <v>26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228" s="3" customFormat="1" ht="15.75" hidden="1" customHeight="1" x14ac:dyDescent="0.2">
      <c r="A6" s="128" t="s">
        <v>27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</row>
    <row r="7" spans="1:228" s="3" customFormat="1" ht="15" hidden="1" customHeight="1" x14ac:dyDescent="0.25">
      <c r="A7" s="129" t="s">
        <v>34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</row>
    <row r="8" spans="1:228" s="3" customFormat="1" ht="12" hidden="1" customHeight="1" x14ac:dyDescent="0.2">
      <c r="A8" s="128" t="s">
        <v>32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</row>
    <row r="9" spans="1:228" s="6" customFormat="1" ht="12" hidden="1" customHeight="1" x14ac:dyDescent="0.2">
      <c r="A9" s="131" t="s">
        <v>31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78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228" s="6" customFormat="1" ht="19.5" customHeight="1" x14ac:dyDescent="0.2">
      <c r="A10" s="132"/>
      <c r="B10" s="133"/>
      <c r="C10" s="111" t="s">
        <v>213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  <c r="AF10" s="120" t="s">
        <v>157</v>
      </c>
      <c r="AG10" s="121"/>
      <c r="AH10" s="122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</row>
    <row r="11" spans="1:228" s="6" customFormat="1" ht="19.5" customHeight="1" x14ac:dyDescent="0.2">
      <c r="A11" s="134"/>
      <c r="B11" s="135"/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6"/>
      <c r="AF11" s="120" t="s">
        <v>158</v>
      </c>
      <c r="AG11" s="121"/>
      <c r="AH11" s="122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</row>
    <row r="12" spans="1:228" s="6" customFormat="1" ht="19.5" customHeight="1" x14ac:dyDescent="0.2">
      <c r="A12" s="136"/>
      <c r="B12" s="137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9"/>
      <c r="AF12" s="120" t="s">
        <v>159</v>
      </c>
      <c r="AG12" s="121"/>
      <c r="AH12" s="122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</row>
    <row r="13" spans="1:228" s="6" customFormat="1" ht="19.5" customHeight="1" x14ac:dyDescent="0.2">
      <c r="A13" s="81"/>
      <c r="B13" s="81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82"/>
      <c r="AG13" s="82"/>
      <c r="AH13" s="82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</row>
    <row r="14" spans="1:228" s="6" customFormat="1" ht="12" customHeight="1" thickBo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</row>
    <row r="15" spans="1:228" s="6" customFormat="1" ht="28.5" customHeight="1" x14ac:dyDescent="0.2">
      <c r="A15" s="141" t="s">
        <v>146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84"/>
      <c r="AE15" s="102" t="s">
        <v>154</v>
      </c>
      <c r="AF15" s="103"/>
      <c r="AG15" s="103"/>
      <c r="AH15" s="104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</row>
    <row r="16" spans="1:228" s="6" customFormat="1" ht="12" customHeight="1" x14ac:dyDescent="0.2">
      <c r="A16" s="98" t="s">
        <v>145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85"/>
      <c r="AE16" s="105">
        <v>46032</v>
      </c>
      <c r="AF16" s="106"/>
      <c r="AG16" s="106"/>
      <c r="AH16" s="107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</row>
    <row r="17" spans="1:53" s="6" customFormat="1" ht="26.25" customHeight="1" thickBot="1" x14ac:dyDescent="0.2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86"/>
      <c r="AE17" s="108"/>
      <c r="AF17" s="109"/>
      <c r="AG17" s="109"/>
      <c r="AH17" s="110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</row>
    <row r="18" spans="1:53" s="6" customFormat="1" ht="12" customHeight="1" x14ac:dyDescent="0.2">
      <c r="A18" s="158" t="s">
        <v>147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60"/>
      <c r="S18" s="158" t="s">
        <v>148</v>
      </c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64"/>
      <c r="AF18" s="164"/>
      <c r="AG18" s="164"/>
      <c r="AH18" s="165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</row>
    <row r="19" spans="1:53" s="6" customFormat="1" ht="12" customHeight="1" x14ac:dyDescent="0.2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/>
      <c r="S19" s="161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3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</row>
    <row r="20" spans="1:53" s="6" customFormat="1" ht="12" customHeight="1" x14ac:dyDescent="0.2">
      <c r="A20" s="166" t="s">
        <v>149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8"/>
      <c r="S20" s="166" t="s">
        <v>150</v>
      </c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8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</row>
    <row r="21" spans="1:53" s="6" customFormat="1" ht="12" customHeight="1" x14ac:dyDescent="0.2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8"/>
      <c r="S21" s="166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8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</row>
    <row r="22" spans="1:53" s="6" customFormat="1" ht="12" customHeight="1" thickBot="1" x14ac:dyDescent="0.25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1"/>
      <c r="S22" s="169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1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</row>
    <row r="23" spans="1:53" s="6" customFormat="1" ht="12" customHeight="1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</row>
    <row r="24" spans="1:53" s="6" customFormat="1" ht="12" customHeight="1" x14ac:dyDescent="0.2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80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</row>
    <row r="25" spans="1:53" ht="12.75" customHeight="1" x14ac:dyDescent="0.2">
      <c r="A25" s="188" t="s">
        <v>0</v>
      </c>
      <c r="B25" s="188"/>
      <c r="C25" s="187" t="s">
        <v>5</v>
      </c>
      <c r="D25" s="138" t="s">
        <v>152</v>
      </c>
      <c r="E25" s="189" t="s">
        <v>151</v>
      </c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1"/>
      <c r="AC25" s="146" t="s">
        <v>10</v>
      </c>
      <c r="AD25" s="124" t="s">
        <v>11</v>
      </c>
      <c r="AE25" s="124"/>
      <c r="AF25" s="124"/>
      <c r="AG25" s="130" t="s">
        <v>28</v>
      </c>
      <c r="AH25" s="130" t="s">
        <v>35</v>
      </c>
    </row>
    <row r="26" spans="1:53" ht="12.75" customHeight="1" x14ac:dyDescent="0.2">
      <c r="A26" s="188"/>
      <c r="B26" s="188"/>
      <c r="C26" s="147"/>
      <c r="D26" s="139"/>
      <c r="E26" s="95" t="s">
        <v>6</v>
      </c>
      <c r="F26" s="95"/>
      <c r="G26" s="95"/>
      <c r="H26" s="95"/>
      <c r="I26" s="95"/>
      <c r="J26" s="95"/>
      <c r="K26" s="95" t="s">
        <v>7</v>
      </c>
      <c r="L26" s="95"/>
      <c r="M26" s="95"/>
      <c r="N26" s="95"/>
      <c r="O26" s="95"/>
      <c r="P26" s="95"/>
      <c r="Q26" s="95" t="s">
        <v>8</v>
      </c>
      <c r="R26" s="95"/>
      <c r="S26" s="95"/>
      <c r="T26" s="95"/>
      <c r="U26" s="95"/>
      <c r="V26" s="95"/>
      <c r="W26" s="95" t="s">
        <v>9</v>
      </c>
      <c r="X26" s="95"/>
      <c r="Y26" s="95"/>
      <c r="Z26" s="95"/>
      <c r="AA26" s="95"/>
      <c r="AB26" s="95"/>
      <c r="AC26" s="147"/>
      <c r="AD26" s="124"/>
      <c r="AE26" s="124"/>
      <c r="AF26" s="124"/>
      <c r="AG26" s="130"/>
      <c r="AH26" s="130"/>
    </row>
    <row r="27" spans="1:53" ht="25.5" customHeight="1" x14ac:dyDescent="0.2">
      <c r="A27" s="188"/>
      <c r="B27" s="188"/>
      <c r="C27" s="147"/>
      <c r="D27" s="139"/>
      <c r="E27" s="124" t="s">
        <v>12</v>
      </c>
      <c r="F27" s="124"/>
      <c r="G27" s="124" t="s">
        <v>13</v>
      </c>
      <c r="H27" s="124"/>
      <c r="I27" s="124" t="s">
        <v>14</v>
      </c>
      <c r="J27" s="124"/>
      <c r="K27" s="124" t="s">
        <v>15</v>
      </c>
      <c r="L27" s="124"/>
      <c r="M27" s="124" t="s">
        <v>16</v>
      </c>
      <c r="N27" s="124"/>
      <c r="O27" s="124" t="s">
        <v>17</v>
      </c>
      <c r="P27" s="124"/>
      <c r="Q27" s="124" t="s">
        <v>18</v>
      </c>
      <c r="R27" s="124"/>
      <c r="S27" s="124" t="s">
        <v>19</v>
      </c>
      <c r="T27" s="124"/>
      <c r="U27" s="124" t="s">
        <v>20</v>
      </c>
      <c r="V27" s="124"/>
      <c r="W27" s="124" t="s">
        <v>21</v>
      </c>
      <c r="X27" s="124"/>
      <c r="Y27" s="124" t="s">
        <v>22</v>
      </c>
      <c r="Z27" s="124"/>
      <c r="AA27" s="124" t="s">
        <v>23</v>
      </c>
      <c r="AB27" s="124"/>
      <c r="AC27" s="147"/>
      <c r="AD27" s="124"/>
      <c r="AE27" s="124"/>
      <c r="AF27" s="124"/>
      <c r="AG27" s="130"/>
      <c r="AH27" s="130"/>
    </row>
    <row r="28" spans="1:53" ht="24" x14ac:dyDescent="0.2">
      <c r="A28" s="188"/>
      <c r="B28" s="188"/>
      <c r="C28" s="147"/>
      <c r="D28" s="140"/>
      <c r="E28" s="58" t="s">
        <v>1</v>
      </c>
      <c r="F28" s="58" t="s">
        <v>2</v>
      </c>
      <c r="G28" s="58" t="s">
        <v>1</v>
      </c>
      <c r="H28" s="58" t="s">
        <v>2</v>
      </c>
      <c r="I28" s="58" t="s">
        <v>1</v>
      </c>
      <c r="J28" s="58" t="s">
        <v>2</v>
      </c>
      <c r="K28" s="58" t="s">
        <v>1</v>
      </c>
      <c r="L28" s="58" t="s">
        <v>2</v>
      </c>
      <c r="M28" s="58" t="s">
        <v>1</v>
      </c>
      <c r="N28" s="58" t="s">
        <v>2</v>
      </c>
      <c r="O28" s="58" t="s">
        <v>1</v>
      </c>
      <c r="P28" s="58" t="s">
        <v>2</v>
      </c>
      <c r="Q28" s="58" t="s">
        <v>1</v>
      </c>
      <c r="R28" s="58" t="s">
        <v>2</v>
      </c>
      <c r="S28" s="58" t="s">
        <v>1</v>
      </c>
      <c r="T28" s="58" t="s">
        <v>2</v>
      </c>
      <c r="U28" s="58" t="s">
        <v>1</v>
      </c>
      <c r="V28" s="58" t="s">
        <v>2</v>
      </c>
      <c r="W28" s="58" t="s">
        <v>1</v>
      </c>
      <c r="X28" s="58" t="s">
        <v>2</v>
      </c>
      <c r="Y28" s="58" t="s">
        <v>1</v>
      </c>
      <c r="Z28" s="58" t="s">
        <v>2</v>
      </c>
      <c r="AA28" s="58" t="s">
        <v>1</v>
      </c>
      <c r="AB28" s="58" t="s">
        <v>2</v>
      </c>
      <c r="AC28" s="138"/>
      <c r="AD28" s="59" t="s">
        <v>1</v>
      </c>
      <c r="AE28" s="59" t="s">
        <v>24</v>
      </c>
      <c r="AF28" s="59" t="s">
        <v>25</v>
      </c>
      <c r="AG28" s="130"/>
      <c r="AH28" s="130"/>
    </row>
    <row r="29" spans="1:53" ht="42.75" customHeight="1" x14ac:dyDescent="0.2">
      <c r="A29" s="156" t="s">
        <v>70</v>
      </c>
      <c r="B29" s="156"/>
      <c r="C29" s="92" t="s">
        <v>192</v>
      </c>
      <c r="D29" s="60"/>
      <c r="E29" s="186" t="s">
        <v>212</v>
      </c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73" t="s">
        <v>46</v>
      </c>
      <c r="AD29" s="61"/>
      <c r="AE29" s="61"/>
      <c r="AF29" s="62"/>
      <c r="AG29" s="61"/>
      <c r="AH29" s="61"/>
    </row>
    <row r="30" spans="1:53" s="3" customFormat="1" ht="89.25" customHeight="1" x14ac:dyDescent="0.2">
      <c r="A30" s="149" t="s">
        <v>29</v>
      </c>
      <c r="B30" s="74" t="s">
        <v>43</v>
      </c>
      <c r="C30" s="75" t="s">
        <v>36</v>
      </c>
      <c r="D30" s="83" t="s">
        <v>153</v>
      </c>
      <c r="E30" s="9" t="s">
        <v>1</v>
      </c>
      <c r="F30" s="9" t="s">
        <v>2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10"/>
      <c r="AC30" s="69" t="s">
        <v>81</v>
      </c>
      <c r="AD30" s="11">
        <f>COUNTIF(E30:AB30,"P")</f>
        <v>1</v>
      </c>
      <c r="AE30" s="11">
        <f>COUNTIF(E30:AB30,"E")</f>
        <v>1</v>
      </c>
      <c r="AF30" s="12">
        <f>AE30/AD30</f>
        <v>1</v>
      </c>
      <c r="AG30" s="53"/>
      <c r="AH30" s="13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</row>
    <row r="31" spans="1:53" s="3" customFormat="1" ht="82.5" customHeight="1" x14ac:dyDescent="0.2">
      <c r="A31" s="149"/>
      <c r="B31" s="74" t="s">
        <v>44</v>
      </c>
      <c r="C31" s="75" t="s">
        <v>37</v>
      </c>
      <c r="D31" s="83" t="s">
        <v>153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 t="s">
        <v>183</v>
      </c>
      <c r="X31" s="9"/>
      <c r="Y31" s="9"/>
      <c r="Z31" s="9"/>
      <c r="AA31" s="9"/>
      <c r="AB31" s="10"/>
      <c r="AC31" s="69" t="s">
        <v>82</v>
      </c>
      <c r="AD31" s="11">
        <f t="shared" ref="AD31:AD89" si="0">COUNTIF(E31:AB31,"P")</f>
        <v>1</v>
      </c>
      <c r="AE31" s="11">
        <f t="shared" ref="AE31:AE89" si="1">COUNTIF(E31:AB31,"E")</f>
        <v>0</v>
      </c>
      <c r="AF31" s="12">
        <f t="shared" ref="AF31:AF41" si="2">AE31/AD31</f>
        <v>0</v>
      </c>
      <c r="AG31" s="53"/>
      <c r="AH31" s="13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</row>
    <row r="32" spans="1:53" s="3" customFormat="1" ht="31.5" customHeight="1" x14ac:dyDescent="0.2">
      <c r="A32" s="149"/>
      <c r="B32" s="74" t="s">
        <v>45</v>
      </c>
      <c r="C32" s="75" t="s">
        <v>38</v>
      </c>
      <c r="D32" s="83" t="s">
        <v>156</v>
      </c>
      <c r="E32" s="9" t="s">
        <v>183</v>
      </c>
      <c r="F32" s="9"/>
      <c r="G32" s="9" t="s">
        <v>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  <c r="AC32" s="69" t="s">
        <v>83</v>
      </c>
      <c r="AD32" s="11">
        <f t="shared" si="0"/>
        <v>2</v>
      </c>
      <c r="AE32" s="11">
        <f t="shared" si="1"/>
        <v>0</v>
      </c>
      <c r="AF32" s="12">
        <f t="shared" si="2"/>
        <v>0</v>
      </c>
      <c r="AG32" s="53"/>
      <c r="AH32" s="13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</row>
    <row r="33" spans="1:52" s="3" customFormat="1" ht="48" customHeight="1" x14ac:dyDescent="0.2">
      <c r="A33" s="149"/>
      <c r="B33" s="74" t="s">
        <v>74</v>
      </c>
      <c r="C33" s="75" t="s">
        <v>36</v>
      </c>
      <c r="D33" s="83" t="s">
        <v>153</v>
      </c>
      <c r="E33" s="9" t="s">
        <v>1</v>
      </c>
      <c r="F33" s="9" t="s">
        <v>2</v>
      </c>
      <c r="G33" s="9" t="s">
        <v>1</v>
      </c>
      <c r="H33" s="9"/>
      <c r="I33" s="9" t="s">
        <v>1</v>
      </c>
      <c r="J33" s="9"/>
      <c r="K33" s="9" t="s">
        <v>1</v>
      </c>
      <c r="L33" s="9"/>
      <c r="M33" s="9" t="s">
        <v>1</v>
      </c>
      <c r="N33" s="9"/>
      <c r="O33" s="9" t="s">
        <v>1</v>
      </c>
      <c r="P33" s="9"/>
      <c r="Q33" s="9" t="s">
        <v>1</v>
      </c>
      <c r="R33" s="9"/>
      <c r="S33" s="9" t="s">
        <v>1</v>
      </c>
      <c r="T33" s="9"/>
      <c r="U33" s="9" t="s">
        <v>1</v>
      </c>
      <c r="V33" s="9"/>
      <c r="W33" s="9" t="s">
        <v>1</v>
      </c>
      <c r="X33" s="9"/>
      <c r="Y33" s="9" t="s">
        <v>1</v>
      </c>
      <c r="Z33" s="9"/>
      <c r="AA33" s="9" t="s">
        <v>1</v>
      </c>
      <c r="AB33" s="10"/>
      <c r="AC33" s="69" t="s">
        <v>84</v>
      </c>
      <c r="AD33" s="11">
        <f t="shared" si="0"/>
        <v>12</v>
      </c>
      <c r="AE33" s="11">
        <f t="shared" si="1"/>
        <v>1</v>
      </c>
      <c r="AF33" s="12">
        <f t="shared" si="2"/>
        <v>8.3333333333333329E-2</v>
      </c>
      <c r="AG33" s="53"/>
      <c r="AH33" s="13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</row>
    <row r="34" spans="1:52" s="3" customFormat="1" ht="74.25" customHeight="1" x14ac:dyDescent="0.2">
      <c r="A34" s="149"/>
      <c r="B34" s="74" t="s">
        <v>196</v>
      </c>
      <c r="C34" s="75" t="s">
        <v>160</v>
      </c>
      <c r="D34" s="83" t="s">
        <v>153</v>
      </c>
      <c r="E34" s="9" t="s">
        <v>1</v>
      </c>
      <c r="F34" s="9" t="s">
        <v>2</v>
      </c>
      <c r="G34" s="9" t="s">
        <v>1</v>
      </c>
      <c r="H34" s="9"/>
      <c r="I34" s="9" t="s">
        <v>1</v>
      </c>
      <c r="J34" s="9"/>
      <c r="K34" s="9" t="s">
        <v>1</v>
      </c>
      <c r="L34" s="9"/>
      <c r="M34" s="9" t="s">
        <v>1</v>
      </c>
      <c r="N34" s="9"/>
      <c r="O34" s="9" t="s">
        <v>1</v>
      </c>
      <c r="P34" s="9"/>
      <c r="Q34" s="9" t="s">
        <v>1</v>
      </c>
      <c r="R34" s="9"/>
      <c r="S34" s="9" t="s">
        <v>1</v>
      </c>
      <c r="T34" s="9"/>
      <c r="U34" s="9" t="s">
        <v>1</v>
      </c>
      <c r="V34" s="9"/>
      <c r="W34" s="9" t="s">
        <v>1</v>
      </c>
      <c r="X34" s="9"/>
      <c r="Y34" s="9" t="s">
        <v>1</v>
      </c>
      <c r="Z34" s="9"/>
      <c r="AA34" s="9" t="s">
        <v>1</v>
      </c>
      <c r="AB34" s="10"/>
      <c r="AC34" s="69" t="s">
        <v>85</v>
      </c>
      <c r="AD34" s="11">
        <f t="shared" si="0"/>
        <v>12</v>
      </c>
      <c r="AE34" s="11">
        <f t="shared" si="1"/>
        <v>1</v>
      </c>
      <c r="AF34" s="12">
        <f t="shared" si="2"/>
        <v>8.3333333333333329E-2</v>
      </c>
      <c r="AG34" s="53" t="s">
        <v>197</v>
      </c>
      <c r="AH34" s="13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</row>
    <row r="35" spans="1:52" s="3" customFormat="1" ht="93.75" customHeight="1" x14ac:dyDescent="0.2">
      <c r="A35" s="149"/>
      <c r="B35" s="74" t="s">
        <v>161</v>
      </c>
      <c r="C35" s="75" t="s">
        <v>39</v>
      </c>
      <c r="D35" s="83" t="s">
        <v>153</v>
      </c>
      <c r="E35" s="9"/>
      <c r="F35" s="9"/>
      <c r="G35" s="9"/>
      <c r="H35" s="9"/>
      <c r="I35" s="9" t="s">
        <v>1</v>
      </c>
      <c r="J35" s="9"/>
      <c r="K35" s="9" t="s">
        <v>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  <c r="AC35" s="69" t="s">
        <v>86</v>
      </c>
      <c r="AD35" s="11">
        <f t="shared" si="0"/>
        <v>2</v>
      </c>
      <c r="AE35" s="11">
        <f t="shared" si="1"/>
        <v>0</v>
      </c>
      <c r="AF35" s="12">
        <f t="shared" si="2"/>
        <v>0</v>
      </c>
      <c r="AG35" s="53"/>
      <c r="AH35" s="13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3" customFormat="1" ht="68.25" customHeight="1" x14ac:dyDescent="0.2">
      <c r="A36" s="149"/>
      <c r="B36" s="74" t="s">
        <v>193</v>
      </c>
      <c r="C36" s="75" t="s">
        <v>39</v>
      </c>
      <c r="D36" s="83" t="s">
        <v>153</v>
      </c>
      <c r="E36" s="9"/>
      <c r="F36" s="9"/>
      <c r="G36" s="9"/>
      <c r="H36" s="9"/>
      <c r="I36" s="9" t="s">
        <v>1</v>
      </c>
      <c r="J36" s="9"/>
      <c r="K36" s="9" t="s">
        <v>184</v>
      </c>
      <c r="L36" s="9"/>
      <c r="M36" s="9" t="s">
        <v>1</v>
      </c>
      <c r="N36" s="9"/>
      <c r="O36" s="9"/>
      <c r="P36" s="9"/>
      <c r="Q36" s="9" t="s">
        <v>1</v>
      </c>
      <c r="R36" s="9"/>
      <c r="S36" s="9"/>
      <c r="T36" s="9"/>
      <c r="U36" s="9" t="s">
        <v>1</v>
      </c>
      <c r="V36" s="9"/>
      <c r="W36" s="9"/>
      <c r="X36" s="9"/>
      <c r="Y36" s="9" t="s">
        <v>1</v>
      </c>
      <c r="Z36" s="9"/>
      <c r="AA36" s="9"/>
      <c r="AB36" s="10"/>
      <c r="AC36" s="69" t="s">
        <v>195</v>
      </c>
      <c r="AD36" s="11">
        <f t="shared" si="0"/>
        <v>5</v>
      </c>
      <c r="AE36" s="11">
        <f t="shared" si="1"/>
        <v>0</v>
      </c>
      <c r="AF36" s="12">
        <f t="shared" si="2"/>
        <v>0</v>
      </c>
      <c r="AG36" s="54"/>
      <c r="AH36" s="13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3" customFormat="1" ht="97.5" customHeight="1" x14ac:dyDescent="0.2">
      <c r="A37" s="149"/>
      <c r="B37" s="74" t="s">
        <v>194</v>
      </c>
      <c r="C37" s="75" t="s">
        <v>39</v>
      </c>
      <c r="D37" s="83" t="s">
        <v>153</v>
      </c>
      <c r="E37" s="9" t="s">
        <v>1</v>
      </c>
      <c r="F37" s="9"/>
      <c r="G37" s="9" t="s">
        <v>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  <c r="AC37" s="69" t="s">
        <v>87</v>
      </c>
      <c r="AD37" s="11">
        <f t="shared" si="0"/>
        <v>2</v>
      </c>
      <c r="AE37" s="11">
        <f t="shared" si="1"/>
        <v>0</v>
      </c>
      <c r="AF37" s="12">
        <f t="shared" si="2"/>
        <v>0</v>
      </c>
      <c r="AG37" s="54"/>
      <c r="AH37" s="13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s="3" customFormat="1" ht="72" customHeight="1" x14ac:dyDescent="0.2">
      <c r="A38" s="149"/>
      <c r="B38" s="74" t="s">
        <v>162</v>
      </c>
      <c r="C38" s="64" t="s">
        <v>39</v>
      </c>
      <c r="D38" s="83" t="s">
        <v>153</v>
      </c>
      <c r="E38" s="9" t="s">
        <v>1</v>
      </c>
      <c r="F38" s="9"/>
      <c r="G38" s="9" t="s">
        <v>1</v>
      </c>
      <c r="H38" s="9"/>
      <c r="I38" s="9" t="s">
        <v>183</v>
      </c>
      <c r="J38" s="9"/>
      <c r="K38" s="9" t="s">
        <v>183</v>
      </c>
      <c r="L38" s="9"/>
      <c r="M38" s="9" t="s">
        <v>183</v>
      </c>
      <c r="N38" s="9"/>
      <c r="O38" s="9" t="s">
        <v>183</v>
      </c>
      <c r="P38" s="9"/>
      <c r="Q38" s="9" t="s">
        <v>183</v>
      </c>
      <c r="R38" s="9"/>
      <c r="S38" s="9" t="s">
        <v>183</v>
      </c>
      <c r="T38" s="9"/>
      <c r="U38" s="9" t="s">
        <v>183</v>
      </c>
      <c r="V38" s="9"/>
      <c r="W38" s="9" t="s">
        <v>183</v>
      </c>
      <c r="X38" s="9"/>
      <c r="Y38" s="9" t="s">
        <v>183</v>
      </c>
      <c r="Z38" s="9"/>
      <c r="AA38" s="9" t="s">
        <v>183</v>
      </c>
      <c r="AB38" s="10"/>
      <c r="AC38" s="69" t="s">
        <v>88</v>
      </c>
      <c r="AD38" s="11">
        <f t="shared" si="0"/>
        <v>12</v>
      </c>
      <c r="AE38" s="11">
        <f t="shared" si="1"/>
        <v>0</v>
      </c>
      <c r="AF38" s="12">
        <f t="shared" si="2"/>
        <v>0</v>
      </c>
      <c r="AG38" s="54" t="s">
        <v>163</v>
      </c>
      <c r="AH38" s="13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  <row r="39" spans="1:52" s="3" customFormat="1" ht="49.5" customHeight="1" x14ac:dyDescent="0.2">
      <c r="A39" s="149"/>
      <c r="B39" s="74" t="s">
        <v>198</v>
      </c>
      <c r="C39" s="64" t="s">
        <v>36</v>
      </c>
      <c r="D39" s="83" t="s">
        <v>153</v>
      </c>
      <c r="E39" s="9"/>
      <c r="F39" s="9"/>
      <c r="G39" s="9"/>
      <c r="H39" s="9"/>
      <c r="I39" s="9" t="s">
        <v>1</v>
      </c>
      <c r="J39" s="9"/>
      <c r="K39" s="9" t="s">
        <v>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  <c r="AC39" s="69" t="s">
        <v>199</v>
      </c>
      <c r="AD39" s="11">
        <f t="shared" si="0"/>
        <v>2</v>
      </c>
      <c r="AE39" s="11">
        <f t="shared" si="1"/>
        <v>0</v>
      </c>
      <c r="AF39" s="12">
        <f t="shared" si="2"/>
        <v>0</v>
      </c>
      <c r="AG39" s="54"/>
      <c r="AH39" s="13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</row>
    <row r="40" spans="1:52" s="3" customFormat="1" ht="109.5" customHeight="1" x14ac:dyDescent="0.2">
      <c r="A40" s="149"/>
      <c r="B40" s="91" t="s">
        <v>200</v>
      </c>
      <c r="C40" s="64" t="s">
        <v>164</v>
      </c>
      <c r="D40" s="83" t="s">
        <v>153</v>
      </c>
      <c r="E40" s="15"/>
      <c r="F40" s="15"/>
      <c r="G40" s="15" t="s">
        <v>183</v>
      </c>
      <c r="H40" s="15"/>
      <c r="I40" s="15" t="s">
        <v>183</v>
      </c>
      <c r="J40" s="15"/>
      <c r="K40" s="15"/>
      <c r="L40" s="15"/>
      <c r="M40" s="15"/>
      <c r="N40" s="15"/>
      <c r="O40" s="15"/>
      <c r="P40" s="15"/>
      <c r="Q40" s="15"/>
      <c r="R40" s="15"/>
      <c r="S40" s="15" t="s">
        <v>183</v>
      </c>
      <c r="T40" s="15"/>
      <c r="U40" s="15" t="s">
        <v>183</v>
      </c>
      <c r="V40" s="15"/>
      <c r="W40" s="15" t="s">
        <v>183</v>
      </c>
      <c r="X40" s="15"/>
      <c r="Y40" s="15"/>
      <c r="Z40" s="15"/>
      <c r="AA40" s="15"/>
      <c r="AB40" s="16"/>
      <c r="AC40" s="70" t="s">
        <v>89</v>
      </c>
      <c r="AD40" s="11">
        <f t="shared" si="0"/>
        <v>5</v>
      </c>
      <c r="AE40" s="11">
        <f t="shared" si="1"/>
        <v>0</v>
      </c>
      <c r="AF40" s="12">
        <f t="shared" si="2"/>
        <v>0</v>
      </c>
      <c r="AG40" s="55"/>
      <c r="AH40" s="13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52" s="3" customFormat="1" ht="78" customHeight="1" x14ac:dyDescent="0.2">
      <c r="A41" s="149"/>
      <c r="B41" s="65" t="s">
        <v>201</v>
      </c>
      <c r="C41" s="64" t="s">
        <v>39</v>
      </c>
      <c r="D41" s="83" t="s">
        <v>153</v>
      </c>
      <c r="E41" s="15"/>
      <c r="F41" s="15"/>
      <c r="G41" s="15" t="s">
        <v>1</v>
      </c>
      <c r="H41" s="15"/>
      <c r="I41" s="15" t="s">
        <v>1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70" t="s">
        <v>90</v>
      </c>
      <c r="AD41" s="11">
        <f t="shared" si="0"/>
        <v>2</v>
      </c>
      <c r="AE41" s="11">
        <f t="shared" si="1"/>
        <v>0</v>
      </c>
      <c r="AF41" s="12">
        <f t="shared" si="2"/>
        <v>0</v>
      </c>
      <c r="AG41" s="55"/>
      <c r="AH41" s="13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</row>
    <row r="42" spans="1:52" s="3" customFormat="1" ht="78" customHeight="1" x14ac:dyDescent="0.2">
      <c r="A42" s="149"/>
      <c r="B42" s="65" t="s">
        <v>75</v>
      </c>
      <c r="C42" s="64" t="s">
        <v>165</v>
      </c>
      <c r="D42" s="83" t="s">
        <v>153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 t="s">
        <v>1</v>
      </c>
      <c r="AB42" s="10"/>
      <c r="AC42" s="70" t="s">
        <v>91</v>
      </c>
      <c r="AD42" s="11">
        <f t="shared" si="0"/>
        <v>1</v>
      </c>
      <c r="AE42" s="11">
        <f t="shared" si="1"/>
        <v>0</v>
      </c>
      <c r="AF42" s="12">
        <f>AE42/AD42</f>
        <v>0</v>
      </c>
      <c r="AG42" s="55"/>
      <c r="AH42" s="13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</row>
    <row r="43" spans="1:52" s="3" customFormat="1" ht="57" customHeight="1" x14ac:dyDescent="0.2">
      <c r="A43" s="149"/>
      <c r="B43" s="65" t="s">
        <v>166</v>
      </c>
      <c r="C43" s="64" t="s">
        <v>39</v>
      </c>
      <c r="D43" s="83" t="s">
        <v>153</v>
      </c>
      <c r="E43" s="9" t="s">
        <v>1</v>
      </c>
      <c r="F43" s="9" t="s">
        <v>2</v>
      </c>
      <c r="G43" s="9" t="s">
        <v>1</v>
      </c>
      <c r="H43" s="9"/>
      <c r="I43" s="9" t="s">
        <v>1</v>
      </c>
      <c r="J43" s="9"/>
      <c r="K43" s="9" t="s">
        <v>1</v>
      </c>
      <c r="L43" s="9"/>
      <c r="M43" s="9" t="s">
        <v>1</v>
      </c>
      <c r="N43" s="9"/>
      <c r="O43" s="9" t="s">
        <v>1</v>
      </c>
      <c r="P43" s="9"/>
      <c r="Q43" s="9" t="s">
        <v>1</v>
      </c>
      <c r="R43" s="9"/>
      <c r="S43" s="9" t="s">
        <v>1</v>
      </c>
      <c r="T43" s="9"/>
      <c r="U43" s="9" t="s">
        <v>1</v>
      </c>
      <c r="V43" s="9"/>
      <c r="W43" s="9" t="s">
        <v>1</v>
      </c>
      <c r="X43" s="9"/>
      <c r="Y43" s="9" t="s">
        <v>1</v>
      </c>
      <c r="Z43" s="9"/>
      <c r="AA43" s="9" t="s">
        <v>1</v>
      </c>
      <c r="AB43" s="10"/>
      <c r="AC43" s="70" t="s">
        <v>92</v>
      </c>
      <c r="AD43" s="11">
        <f t="shared" si="0"/>
        <v>12</v>
      </c>
      <c r="AE43" s="11">
        <f t="shared" si="1"/>
        <v>1</v>
      </c>
      <c r="AF43" s="12">
        <v>0</v>
      </c>
      <c r="AG43" s="55"/>
      <c r="AH43" s="13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</row>
    <row r="44" spans="1:52" s="3" customFormat="1" ht="57.75" customHeight="1" x14ac:dyDescent="0.2">
      <c r="A44" s="149"/>
      <c r="B44" s="90" t="s">
        <v>189</v>
      </c>
      <c r="C44" s="64" t="s">
        <v>36</v>
      </c>
      <c r="D44" s="83" t="s">
        <v>153</v>
      </c>
      <c r="E44" s="9" t="s">
        <v>1</v>
      </c>
      <c r="F44" s="9" t="s">
        <v>2</v>
      </c>
      <c r="G44" s="9" t="s">
        <v>1</v>
      </c>
      <c r="H44" s="9"/>
      <c r="I44" s="9" t="s">
        <v>1</v>
      </c>
      <c r="J44" s="9"/>
      <c r="K44" s="9" t="s">
        <v>1</v>
      </c>
      <c r="L44" s="9"/>
      <c r="M44" s="9" t="s">
        <v>1</v>
      </c>
      <c r="N44" s="9"/>
      <c r="O44" s="9" t="s">
        <v>1</v>
      </c>
      <c r="P44" s="9"/>
      <c r="Q44" s="9" t="s">
        <v>1</v>
      </c>
      <c r="R44" s="9"/>
      <c r="S44" s="9" t="s">
        <v>1</v>
      </c>
      <c r="T44" s="9"/>
      <c r="U44" s="9" t="s">
        <v>1</v>
      </c>
      <c r="V44" s="9"/>
      <c r="W44" s="9" t="s">
        <v>1</v>
      </c>
      <c r="X44" s="9"/>
      <c r="Y44" s="9" t="s">
        <v>1</v>
      </c>
      <c r="Z44" s="9"/>
      <c r="AA44" s="9" t="s">
        <v>1</v>
      </c>
      <c r="AB44" s="10"/>
      <c r="AC44" s="70" t="s">
        <v>93</v>
      </c>
      <c r="AD44" s="11">
        <f t="shared" si="0"/>
        <v>12</v>
      </c>
      <c r="AE44" s="11">
        <f t="shared" si="1"/>
        <v>1</v>
      </c>
      <c r="AF44" s="17">
        <f t="shared" ref="AF44:AF50" si="3">AE44/AD44</f>
        <v>8.3333333333333329E-2</v>
      </c>
      <c r="AG44" s="56"/>
      <c r="AH44" s="13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</row>
    <row r="45" spans="1:52" s="3" customFormat="1" ht="49.5" customHeight="1" x14ac:dyDescent="0.2">
      <c r="A45" s="149"/>
      <c r="B45" s="65" t="s">
        <v>76</v>
      </c>
      <c r="C45" s="64" t="s">
        <v>39</v>
      </c>
      <c r="D45" s="83" t="s">
        <v>153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9"/>
      <c r="Q45" s="15"/>
      <c r="R45" s="15"/>
      <c r="S45" s="15"/>
      <c r="T45" s="15"/>
      <c r="U45" s="15"/>
      <c r="V45" s="15"/>
      <c r="W45" s="15"/>
      <c r="X45" s="15"/>
      <c r="Y45" s="15" t="s">
        <v>1</v>
      </c>
      <c r="Z45" s="15"/>
      <c r="AA45" s="15"/>
      <c r="AB45" s="16"/>
      <c r="AC45" s="70" t="s">
        <v>94</v>
      </c>
      <c r="AD45" s="11">
        <f t="shared" si="0"/>
        <v>1</v>
      </c>
      <c r="AE45" s="11">
        <f t="shared" si="1"/>
        <v>0</v>
      </c>
      <c r="AF45" s="17">
        <f t="shared" si="3"/>
        <v>0</v>
      </c>
      <c r="AG45" s="55"/>
      <c r="AH45" s="13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</row>
    <row r="46" spans="1:52" s="3" customFormat="1" ht="49.5" customHeight="1" x14ac:dyDescent="0.2">
      <c r="A46" s="149"/>
      <c r="B46" s="63" t="s">
        <v>167</v>
      </c>
      <c r="C46" s="64" t="s">
        <v>39</v>
      </c>
      <c r="D46" s="83" t="s">
        <v>153</v>
      </c>
      <c r="E46" s="9"/>
      <c r="F46" s="9"/>
      <c r="G46" s="9"/>
      <c r="H46" s="9"/>
      <c r="I46" s="9" t="s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  <c r="AC46" s="69" t="s">
        <v>95</v>
      </c>
      <c r="AD46" s="11">
        <f t="shared" si="0"/>
        <v>1</v>
      </c>
      <c r="AE46" s="11">
        <f t="shared" si="1"/>
        <v>0</v>
      </c>
      <c r="AF46" s="17">
        <f t="shared" si="3"/>
        <v>0</v>
      </c>
      <c r="AG46" s="55"/>
      <c r="AH46" s="13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</row>
    <row r="47" spans="1:52" s="3" customFormat="1" ht="49.5" customHeight="1" x14ac:dyDescent="0.2">
      <c r="A47" s="149"/>
      <c r="B47" s="65" t="s">
        <v>77</v>
      </c>
      <c r="C47" s="64" t="s">
        <v>39</v>
      </c>
      <c r="D47" s="83" t="s">
        <v>153</v>
      </c>
      <c r="E47" s="9" t="s">
        <v>1</v>
      </c>
      <c r="F47" s="9" t="s">
        <v>2</v>
      </c>
      <c r="G47" s="9" t="s">
        <v>1</v>
      </c>
      <c r="H47" s="9"/>
      <c r="I47" s="9" t="s">
        <v>1</v>
      </c>
      <c r="J47" s="9"/>
      <c r="K47" s="9" t="s">
        <v>1</v>
      </c>
      <c r="L47" s="9"/>
      <c r="M47" s="9" t="s">
        <v>1</v>
      </c>
      <c r="N47" s="9"/>
      <c r="O47" s="9" t="s">
        <v>1</v>
      </c>
      <c r="P47" s="9"/>
      <c r="Q47" s="9" t="s">
        <v>1</v>
      </c>
      <c r="R47" s="9"/>
      <c r="S47" s="9" t="s">
        <v>1</v>
      </c>
      <c r="T47" s="9"/>
      <c r="U47" s="9" t="s">
        <v>1</v>
      </c>
      <c r="V47" s="9"/>
      <c r="W47" s="9" t="s">
        <v>1</v>
      </c>
      <c r="X47" s="9"/>
      <c r="Y47" s="9" t="s">
        <v>1</v>
      </c>
      <c r="Z47" s="9"/>
      <c r="AA47" s="9" t="s">
        <v>1</v>
      </c>
      <c r="AB47" s="10"/>
      <c r="AC47" s="70" t="s">
        <v>96</v>
      </c>
      <c r="AD47" s="11">
        <f t="shared" si="0"/>
        <v>12</v>
      </c>
      <c r="AE47" s="11">
        <v>0</v>
      </c>
      <c r="AF47" s="17">
        <f t="shared" si="3"/>
        <v>0</v>
      </c>
      <c r="AG47" s="56"/>
      <c r="AH47" s="13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</row>
    <row r="48" spans="1:52" s="3" customFormat="1" ht="63" customHeight="1" x14ac:dyDescent="0.2">
      <c r="A48" s="149"/>
      <c r="B48" s="65" t="s">
        <v>202</v>
      </c>
      <c r="C48" s="64" t="s">
        <v>168</v>
      </c>
      <c r="D48" s="83" t="s">
        <v>153</v>
      </c>
      <c r="E48" s="9" t="s">
        <v>1</v>
      </c>
      <c r="F48" s="9"/>
      <c r="G48" s="9" t="s">
        <v>1</v>
      </c>
      <c r="H48" s="9"/>
      <c r="I48" s="9" t="s">
        <v>1</v>
      </c>
      <c r="J48" s="9"/>
      <c r="K48" s="9" t="s">
        <v>1</v>
      </c>
      <c r="L48" s="9"/>
      <c r="M48" s="9" t="s">
        <v>1</v>
      </c>
      <c r="N48" s="9"/>
      <c r="O48" s="9" t="s">
        <v>1</v>
      </c>
      <c r="P48" s="9"/>
      <c r="Q48" s="9" t="s">
        <v>1</v>
      </c>
      <c r="R48" s="9"/>
      <c r="S48" s="9" t="s">
        <v>1</v>
      </c>
      <c r="T48" s="9"/>
      <c r="U48" s="9" t="s">
        <v>1</v>
      </c>
      <c r="V48" s="9"/>
      <c r="W48" s="9" t="s">
        <v>1</v>
      </c>
      <c r="X48" s="9"/>
      <c r="Y48" s="9" t="s">
        <v>1</v>
      </c>
      <c r="Z48" s="9"/>
      <c r="AA48" s="9" t="s">
        <v>1</v>
      </c>
      <c r="AB48" s="10"/>
      <c r="AC48" s="70" t="s">
        <v>97</v>
      </c>
      <c r="AD48" s="11">
        <f t="shared" si="0"/>
        <v>12</v>
      </c>
      <c r="AE48" s="11">
        <f t="shared" si="1"/>
        <v>0</v>
      </c>
      <c r="AF48" s="17">
        <f t="shared" si="3"/>
        <v>0</v>
      </c>
      <c r="AG48" s="55"/>
      <c r="AH48" s="13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</row>
    <row r="49" spans="1:52" s="3" customFormat="1" ht="63" customHeight="1" x14ac:dyDescent="0.2">
      <c r="A49" s="149"/>
      <c r="B49" s="65" t="s">
        <v>203</v>
      </c>
      <c r="C49" s="64" t="s">
        <v>168</v>
      </c>
      <c r="D49" s="83" t="s">
        <v>153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 t="s">
        <v>1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 t="s">
        <v>1</v>
      </c>
      <c r="AB49" s="10"/>
      <c r="AC49" s="70" t="s">
        <v>169</v>
      </c>
      <c r="AD49" s="11">
        <f t="shared" ref="AD49" si="4">COUNTIF(E49:AB49,"P")</f>
        <v>2</v>
      </c>
      <c r="AE49" s="11">
        <f t="shared" ref="AE49" si="5">COUNTIF(E49:AB49,"E")</f>
        <v>0</v>
      </c>
      <c r="AF49" s="17">
        <f t="shared" ref="AF49" si="6">AE49/AD49</f>
        <v>0</v>
      </c>
      <c r="AG49" s="55"/>
      <c r="AH49" s="13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</row>
    <row r="50" spans="1:52" s="3" customFormat="1" ht="57" customHeight="1" x14ac:dyDescent="0.2">
      <c r="A50" s="149"/>
      <c r="B50" s="65" t="s">
        <v>78</v>
      </c>
      <c r="C50" s="64" t="s">
        <v>39</v>
      </c>
      <c r="D50" s="83" t="s">
        <v>153</v>
      </c>
      <c r="E50" s="15"/>
      <c r="F50" s="15"/>
      <c r="G50" s="15"/>
      <c r="H50" s="15"/>
      <c r="I50" s="15"/>
      <c r="J50" s="15"/>
      <c r="K50" s="15"/>
      <c r="L50" s="9"/>
      <c r="M50" s="15"/>
      <c r="N50" s="9"/>
      <c r="O50" s="15" t="s">
        <v>1</v>
      </c>
      <c r="P50" s="9"/>
      <c r="Q50" s="15"/>
      <c r="R50" s="15"/>
      <c r="S50" s="15"/>
      <c r="T50" s="15"/>
      <c r="U50" s="15"/>
      <c r="V50" s="9"/>
      <c r="W50" s="15"/>
      <c r="X50" s="15"/>
      <c r="Y50" s="15"/>
      <c r="Z50" s="15"/>
      <c r="AA50" s="15"/>
      <c r="AB50" s="16"/>
      <c r="AC50" s="70" t="s">
        <v>98</v>
      </c>
      <c r="AD50" s="11">
        <f t="shared" si="0"/>
        <v>1</v>
      </c>
      <c r="AE50" s="11">
        <f t="shared" si="1"/>
        <v>0</v>
      </c>
      <c r="AF50" s="17">
        <f t="shared" si="3"/>
        <v>0</v>
      </c>
      <c r="AG50" s="55"/>
      <c r="AH50" s="13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</row>
    <row r="51" spans="1:52" s="3" customFormat="1" ht="66" customHeight="1" x14ac:dyDescent="0.2">
      <c r="A51" s="144" t="s">
        <v>3</v>
      </c>
      <c r="B51" s="65" t="s">
        <v>170</v>
      </c>
      <c r="C51" s="64" t="s">
        <v>38</v>
      </c>
      <c r="D51" s="83" t="s">
        <v>153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9"/>
      <c r="W51" s="15" t="s">
        <v>1</v>
      </c>
      <c r="X51" s="15"/>
      <c r="Y51" s="15"/>
      <c r="Z51" s="15"/>
      <c r="AA51" s="15"/>
      <c r="AB51" s="16"/>
      <c r="AC51" s="183" t="s">
        <v>99</v>
      </c>
      <c r="AD51" s="11">
        <f t="shared" si="0"/>
        <v>1</v>
      </c>
      <c r="AE51" s="11">
        <f t="shared" si="1"/>
        <v>0</v>
      </c>
      <c r="AF51" s="12">
        <f>AE51/AD51</f>
        <v>0</v>
      </c>
      <c r="AG51" s="55"/>
      <c r="AH51" s="13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</row>
    <row r="52" spans="1:52" s="3" customFormat="1" ht="66" customHeight="1" x14ac:dyDescent="0.2">
      <c r="A52" s="145"/>
      <c r="B52" s="65" t="s">
        <v>171</v>
      </c>
      <c r="C52" s="64" t="s">
        <v>38</v>
      </c>
      <c r="D52" s="83" t="s">
        <v>153</v>
      </c>
      <c r="E52" s="9"/>
      <c r="F52" s="9"/>
      <c r="G52" s="9"/>
      <c r="H52" s="9"/>
      <c r="I52" s="9" t="s">
        <v>1</v>
      </c>
      <c r="J52" s="9"/>
      <c r="K52" s="9" t="s">
        <v>1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  <c r="AC52" s="184"/>
      <c r="AD52" s="11">
        <f t="shared" ref="AD52" si="7">COUNTIF(E52:AB52,"P")</f>
        <v>2</v>
      </c>
      <c r="AE52" s="11">
        <f t="shared" ref="AE52" si="8">COUNTIF(E52:AB52,"E")</f>
        <v>0</v>
      </c>
      <c r="AF52" s="12">
        <f>AE52/AD52</f>
        <v>0</v>
      </c>
      <c r="AG52" s="55"/>
      <c r="AH52" s="13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</row>
    <row r="53" spans="1:52" s="3" customFormat="1" ht="66" customHeight="1" x14ac:dyDescent="0.2">
      <c r="A53" s="145"/>
      <c r="B53" s="65" t="s">
        <v>190</v>
      </c>
      <c r="C53" s="64" t="s">
        <v>39</v>
      </c>
      <c r="D53" s="83" t="s">
        <v>153</v>
      </c>
      <c r="E53" s="9" t="s">
        <v>1</v>
      </c>
      <c r="F53" s="9"/>
      <c r="G53" s="9" t="s">
        <v>1</v>
      </c>
      <c r="H53" s="9"/>
      <c r="I53" s="9" t="s">
        <v>1</v>
      </c>
      <c r="J53" s="9"/>
      <c r="K53" s="9" t="s">
        <v>1</v>
      </c>
      <c r="L53" s="9"/>
      <c r="M53" s="9" t="s">
        <v>1</v>
      </c>
      <c r="N53" s="9"/>
      <c r="O53" s="9" t="s">
        <v>1</v>
      </c>
      <c r="P53" s="9"/>
      <c r="Q53" s="9" t="s">
        <v>1</v>
      </c>
      <c r="R53" s="9"/>
      <c r="S53" s="9" t="s">
        <v>1</v>
      </c>
      <c r="T53" s="9"/>
      <c r="U53" s="9" t="s">
        <v>1</v>
      </c>
      <c r="V53" s="9"/>
      <c r="W53" s="9" t="s">
        <v>1</v>
      </c>
      <c r="X53" s="9"/>
      <c r="Y53" s="9" t="s">
        <v>1</v>
      </c>
      <c r="Z53" s="9"/>
      <c r="AA53" s="9" t="s">
        <v>1</v>
      </c>
      <c r="AB53" s="10"/>
      <c r="AC53" s="70" t="s">
        <v>100</v>
      </c>
      <c r="AD53" s="11">
        <f t="shared" si="0"/>
        <v>12</v>
      </c>
      <c r="AE53" s="11">
        <f t="shared" si="1"/>
        <v>0</v>
      </c>
      <c r="AF53" s="12">
        <f t="shared" ref="AF53:AF59" si="9">AE53/AD53</f>
        <v>0</v>
      </c>
      <c r="AG53" s="55"/>
      <c r="AH53" s="13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</row>
    <row r="54" spans="1:52" s="3" customFormat="1" ht="66" customHeight="1" x14ac:dyDescent="0.2">
      <c r="A54" s="145"/>
      <c r="B54" s="65" t="s">
        <v>79</v>
      </c>
      <c r="C54" s="64" t="s">
        <v>39</v>
      </c>
      <c r="D54" s="83" t="s">
        <v>153</v>
      </c>
      <c r="E54" s="15"/>
      <c r="F54" s="15"/>
      <c r="G54" s="15"/>
      <c r="H54" s="15"/>
      <c r="I54" s="15" t="s">
        <v>1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9"/>
      <c r="W54" s="15"/>
      <c r="X54" s="15"/>
      <c r="Y54" s="15"/>
      <c r="Z54" s="15"/>
      <c r="AA54" s="15"/>
      <c r="AB54" s="16"/>
      <c r="AC54" s="70" t="s">
        <v>101</v>
      </c>
      <c r="AD54" s="11">
        <f t="shared" si="0"/>
        <v>1</v>
      </c>
      <c r="AE54" s="11">
        <f t="shared" si="1"/>
        <v>0</v>
      </c>
      <c r="AF54" s="12">
        <v>1</v>
      </c>
      <c r="AG54" s="55"/>
      <c r="AH54" s="13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</row>
    <row r="55" spans="1:52" s="3" customFormat="1" ht="108.75" customHeight="1" x14ac:dyDescent="0.2">
      <c r="A55" s="145"/>
      <c r="B55" s="65" t="s">
        <v>80</v>
      </c>
      <c r="C55" s="64" t="s">
        <v>39</v>
      </c>
      <c r="D55" s="83" t="s">
        <v>155</v>
      </c>
      <c r="E55" s="15"/>
      <c r="F55" s="15"/>
      <c r="G55" s="15"/>
      <c r="H55" s="15"/>
      <c r="I55" s="15" t="s">
        <v>1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9"/>
      <c r="W55" s="15"/>
      <c r="X55" s="15"/>
      <c r="Y55" s="15"/>
      <c r="Z55" s="15"/>
      <c r="AA55" s="15"/>
      <c r="AB55" s="16"/>
      <c r="AC55" s="70" t="s">
        <v>102</v>
      </c>
      <c r="AD55" s="11">
        <f t="shared" si="0"/>
        <v>1</v>
      </c>
      <c r="AE55" s="11">
        <f t="shared" si="1"/>
        <v>0</v>
      </c>
      <c r="AF55" s="12">
        <v>1</v>
      </c>
      <c r="AG55" s="55"/>
      <c r="AH55" s="13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</row>
    <row r="56" spans="1:52" s="3" customFormat="1" ht="66" customHeight="1" x14ac:dyDescent="0.2">
      <c r="A56" s="145"/>
      <c r="B56" s="65" t="s">
        <v>40</v>
      </c>
      <c r="C56" s="64" t="s">
        <v>36</v>
      </c>
      <c r="D56" s="83" t="s">
        <v>153</v>
      </c>
      <c r="E56" s="15"/>
      <c r="F56" s="15"/>
      <c r="G56" s="15"/>
      <c r="H56" s="15"/>
      <c r="I56" s="15" t="s">
        <v>1</v>
      </c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9"/>
      <c r="W56" s="15"/>
      <c r="X56" s="15"/>
      <c r="Y56" s="15"/>
      <c r="Z56" s="15"/>
      <c r="AA56" s="15"/>
      <c r="AB56" s="16"/>
      <c r="AC56" s="70" t="s">
        <v>103</v>
      </c>
      <c r="AD56" s="11">
        <f t="shared" si="0"/>
        <v>1</v>
      </c>
      <c r="AE56" s="11">
        <f t="shared" si="1"/>
        <v>0</v>
      </c>
      <c r="AF56" s="12">
        <f t="shared" si="9"/>
        <v>0</v>
      </c>
      <c r="AG56" s="55"/>
      <c r="AH56" s="13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</row>
    <row r="57" spans="1:52" s="3" customFormat="1" ht="66" customHeight="1" x14ac:dyDescent="0.2">
      <c r="A57" s="145"/>
      <c r="B57" s="65" t="s">
        <v>104</v>
      </c>
      <c r="C57" s="64" t="s">
        <v>39</v>
      </c>
      <c r="D57" s="83" t="s">
        <v>153</v>
      </c>
      <c r="E57" s="9"/>
      <c r="F57" s="9"/>
      <c r="G57" s="9"/>
      <c r="H57" s="9"/>
      <c r="I57" s="9"/>
      <c r="J57" s="9"/>
      <c r="K57" s="9" t="s">
        <v>1</v>
      </c>
      <c r="L57" s="9"/>
      <c r="M57" s="9" t="s">
        <v>1</v>
      </c>
      <c r="N57" s="9"/>
      <c r="O57" s="9" t="s">
        <v>1</v>
      </c>
      <c r="P57" s="9"/>
      <c r="Q57" s="9" t="s">
        <v>1</v>
      </c>
      <c r="R57" s="9"/>
      <c r="S57" s="9" t="s">
        <v>1</v>
      </c>
      <c r="T57" s="9"/>
      <c r="U57" s="9"/>
      <c r="V57" s="9"/>
      <c r="W57" s="9"/>
      <c r="X57" s="9"/>
      <c r="Y57" s="9"/>
      <c r="Z57" s="9"/>
      <c r="AA57" s="9"/>
      <c r="AB57" s="10"/>
      <c r="AC57" s="70" t="s">
        <v>105</v>
      </c>
      <c r="AD57" s="11">
        <f t="shared" si="0"/>
        <v>5</v>
      </c>
      <c r="AE57" s="11">
        <f t="shared" si="1"/>
        <v>0</v>
      </c>
      <c r="AF57" s="12">
        <f t="shared" si="9"/>
        <v>0</v>
      </c>
      <c r="AG57" s="56"/>
      <c r="AH57" s="13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</row>
    <row r="58" spans="1:52" s="3" customFormat="1" ht="66" customHeight="1" x14ac:dyDescent="0.2">
      <c r="A58" s="145"/>
      <c r="B58" s="65" t="s">
        <v>204</v>
      </c>
      <c r="C58" s="64" t="s">
        <v>39</v>
      </c>
      <c r="D58" s="83" t="s">
        <v>153</v>
      </c>
      <c r="E58" s="9"/>
      <c r="F58" s="9"/>
      <c r="G58" s="9" t="s">
        <v>1</v>
      </c>
      <c r="H58" s="9"/>
      <c r="I58" s="9" t="s">
        <v>1</v>
      </c>
      <c r="J58" s="9"/>
      <c r="K58" s="88" t="s">
        <v>1</v>
      </c>
      <c r="L58" s="9"/>
      <c r="M58" s="9" t="s">
        <v>1</v>
      </c>
      <c r="N58" s="9"/>
      <c r="O58" s="9" t="s">
        <v>1</v>
      </c>
      <c r="P58" s="9"/>
      <c r="Q58" s="9" t="s">
        <v>1</v>
      </c>
      <c r="R58" s="9"/>
      <c r="S58" s="9" t="s">
        <v>1</v>
      </c>
      <c r="T58" s="9"/>
      <c r="U58" s="9" t="s">
        <v>1</v>
      </c>
      <c r="V58" s="9"/>
      <c r="W58" s="9" t="s">
        <v>1</v>
      </c>
      <c r="X58" s="9"/>
      <c r="Y58" s="9" t="s">
        <v>1</v>
      </c>
      <c r="Z58" s="9"/>
      <c r="AA58" s="9" t="s">
        <v>1</v>
      </c>
      <c r="AB58" s="10"/>
      <c r="AC58" s="70" t="s">
        <v>106</v>
      </c>
      <c r="AD58" s="11">
        <f t="shared" si="0"/>
        <v>11</v>
      </c>
      <c r="AE58" s="11">
        <f t="shared" si="1"/>
        <v>0</v>
      </c>
      <c r="AF58" s="12">
        <f t="shared" si="9"/>
        <v>0</v>
      </c>
      <c r="AG58" s="55"/>
      <c r="AH58" s="13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</row>
    <row r="59" spans="1:52" s="3" customFormat="1" ht="66" customHeight="1" x14ac:dyDescent="0.2">
      <c r="A59" s="145"/>
      <c r="B59" s="91" t="s">
        <v>41</v>
      </c>
      <c r="C59" s="64" t="s">
        <v>39</v>
      </c>
      <c r="D59" s="83" t="s">
        <v>153</v>
      </c>
      <c r="E59" s="9"/>
      <c r="F59" s="9"/>
      <c r="G59" s="9" t="s">
        <v>1</v>
      </c>
      <c r="H59" s="9"/>
      <c r="I59" s="9" t="s">
        <v>1</v>
      </c>
      <c r="J59" s="9"/>
      <c r="K59" s="9"/>
      <c r="L59" s="9"/>
      <c r="M59" s="9"/>
      <c r="N59" s="9"/>
      <c r="O59" s="9" t="s">
        <v>1</v>
      </c>
      <c r="P59" s="9"/>
      <c r="Q59" s="9"/>
      <c r="R59" s="9"/>
      <c r="S59" s="9"/>
      <c r="T59" s="9"/>
      <c r="U59" s="9" t="s">
        <v>1</v>
      </c>
      <c r="V59" s="9"/>
      <c r="W59" s="9"/>
      <c r="X59" s="9"/>
      <c r="Y59" s="9"/>
      <c r="Z59" s="9"/>
      <c r="AA59" s="9" t="s">
        <v>1</v>
      </c>
      <c r="AB59" s="10"/>
      <c r="AC59" s="70" t="s">
        <v>107</v>
      </c>
      <c r="AD59" s="11">
        <f t="shared" si="0"/>
        <v>5</v>
      </c>
      <c r="AE59" s="11">
        <f t="shared" si="1"/>
        <v>0</v>
      </c>
      <c r="AF59" s="12">
        <f t="shared" si="9"/>
        <v>0</v>
      </c>
      <c r="AG59" s="55"/>
      <c r="AH59" s="13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</row>
    <row r="60" spans="1:52" s="3" customFormat="1" ht="96" customHeight="1" x14ac:dyDescent="0.2">
      <c r="A60" s="145"/>
      <c r="B60" s="89" t="s">
        <v>185</v>
      </c>
      <c r="C60" s="64" t="s">
        <v>39</v>
      </c>
      <c r="D60" s="83" t="s">
        <v>153</v>
      </c>
      <c r="E60" s="9"/>
      <c r="F60" s="9"/>
      <c r="G60" s="9" t="s">
        <v>1</v>
      </c>
      <c r="H60" s="9"/>
      <c r="I60" s="9"/>
      <c r="J60" s="9"/>
      <c r="K60" s="9"/>
      <c r="L60" s="9"/>
      <c r="M60" s="9" t="s">
        <v>1</v>
      </c>
      <c r="N60" s="9"/>
      <c r="O60" s="9"/>
      <c r="P60" s="9"/>
      <c r="Q60" s="9" t="s">
        <v>1</v>
      </c>
      <c r="R60" s="9"/>
      <c r="S60" s="9"/>
      <c r="T60" s="9"/>
      <c r="U60" s="9"/>
      <c r="V60" s="9"/>
      <c r="W60" s="9" t="s">
        <v>1</v>
      </c>
      <c r="X60" s="9"/>
      <c r="Y60" s="9"/>
      <c r="Z60" s="9"/>
      <c r="AA60" s="9" t="s">
        <v>1</v>
      </c>
      <c r="AB60" s="10"/>
      <c r="AC60" s="70" t="s">
        <v>108</v>
      </c>
      <c r="AD60" s="11">
        <f t="shared" si="0"/>
        <v>5</v>
      </c>
      <c r="AE60" s="11">
        <f t="shared" si="1"/>
        <v>0</v>
      </c>
      <c r="AF60" s="12">
        <f t="shared" ref="AF60:AF89" si="10">AE60/AD60</f>
        <v>0</v>
      </c>
      <c r="AG60" s="56"/>
      <c r="AH60" s="13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</row>
    <row r="61" spans="1:52" s="3" customFormat="1" ht="81" customHeight="1" x14ac:dyDescent="0.2">
      <c r="A61" s="145"/>
      <c r="B61" s="65" t="s">
        <v>173</v>
      </c>
      <c r="C61" s="64" t="s">
        <v>39</v>
      </c>
      <c r="D61" s="83" t="s">
        <v>153</v>
      </c>
      <c r="E61" s="15" t="s">
        <v>1</v>
      </c>
      <c r="F61" s="15"/>
      <c r="G61" s="15" t="s">
        <v>1</v>
      </c>
      <c r="H61" s="15"/>
      <c r="I61" s="15" t="s">
        <v>1</v>
      </c>
      <c r="J61" s="15"/>
      <c r="K61" s="15" t="s">
        <v>1</v>
      </c>
      <c r="L61" s="15"/>
      <c r="M61" s="15" t="s">
        <v>1</v>
      </c>
      <c r="N61" s="15"/>
      <c r="O61" s="15" t="s">
        <v>1</v>
      </c>
      <c r="P61" s="15"/>
      <c r="Q61" s="15" t="s">
        <v>1</v>
      </c>
      <c r="R61" s="15"/>
      <c r="S61" s="15" t="s">
        <v>1</v>
      </c>
      <c r="T61" s="15"/>
      <c r="U61" s="15" t="s">
        <v>1</v>
      </c>
      <c r="V61" s="9"/>
      <c r="W61" s="15" t="s">
        <v>1</v>
      </c>
      <c r="X61" s="15"/>
      <c r="Y61" s="15" t="s">
        <v>1</v>
      </c>
      <c r="Z61" s="15"/>
      <c r="AA61" s="15" t="s">
        <v>1</v>
      </c>
      <c r="AB61" s="16"/>
      <c r="AC61" s="70" t="s">
        <v>109</v>
      </c>
      <c r="AD61" s="11">
        <f t="shared" si="0"/>
        <v>12</v>
      </c>
      <c r="AE61" s="11">
        <f t="shared" si="1"/>
        <v>0</v>
      </c>
      <c r="AF61" s="12">
        <f t="shared" si="10"/>
        <v>0</v>
      </c>
      <c r="AG61" s="18"/>
      <c r="AH61" s="13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</row>
    <row r="62" spans="1:52" s="3" customFormat="1" ht="36.75" customHeight="1" x14ac:dyDescent="0.2">
      <c r="A62" s="145"/>
      <c r="B62" s="65" t="s">
        <v>172</v>
      </c>
      <c r="C62" s="64" t="s">
        <v>39</v>
      </c>
      <c r="D62" s="83" t="s">
        <v>153</v>
      </c>
      <c r="E62" s="9" t="s">
        <v>1</v>
      </c>
      <c r="F62" s="9"/>
      <c r="G62" s="9" t="s">
        <v>1</v>
      </c>
      <c r="H62" s="9"/>
      <c r="I62" s="9" t="s">
        <v>1</v>
      </c>
      <c r="J62" s="9"/>
      <c r="K62" s="9" t="s">
        <v>1</v>
      </c>
      <c r="L62" s="9"/>
      <c r="M62" s="9" t="s">
        <v>1</v>
      </c>
      <c r="N62" s="9"/>
      <c r="O62" s="9" t="s">
        <v>1</v>
      </c>
      <c r="P62" s="9"/>
      <c r="Q62" s="9" t="s">
        <v>1</v>
      </c>
      <c r="R62" s="9"/>
      <c r="S62" s="9" t="s">
        <v>1</v>
      </c>
      <c r="T62" s="9"/>
      <c r="U62" s="9" t="s">
        <v>1</v>
      </c>
      <c r="V62" s="9"/>
      <c r="W62" s="9" t="s">
        <v>1</v>
      </c>
      <c r="X62" s="9"/>
      <c r="Y62" s="9" t="s">
        <v>1</v>
      </c>
      <c r="Z62" s="9"/>
      <c r="AA62" s="9" t="s">
        <v>1</v>
      </c>
      <c r="AB62" s="10"/>
      <c r="AC62" s="70" t="s">
        <v>110</v>
      </c>
      <c r="AD62" s="11">
        <f t="shared" si="0"/>
        <v>12</v>
      </c>
      <c r="AE62" s="11">
        <f t="shared" si="1"/>
        <v>0</v>
      </c>
      <c r="AF62" s="12">
        <f t="shared" si="10"/>
        <v>0</v>
      </c>
      <c r="AG62" s="18"/>
      <c r="AH62" s="13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</row>
    <row r="63" spans="1:52" s="3" customFormat="1" ht="25.5" customHeight="1" x14ac:dyDescent="0.2">
      <c r="A63" s="145"/>
      <c r="B63" s="65" t="s">
        <v>113</v>
      </c>
      <c r="C63" s="64" t="s">
        <v>39</v>
      </c>
      <c r="D63" s="83" t="s">
        <v>153</v>
      </c>
      <c r="E63" s="9" t="s">
        <v>1</v>
      </c>
      <c r="F63" s="9"/>
      <c r="G63" s="9" t="s">
        <v>1</v>
      </c>
      <c r="H63" s="9"/>
      <c r="I63" s="9" t="s">
        <v>1</v>
      </c>
      <c r="J63" s="9"/>
      <c r="K63" s="9" t="s">
        <v>1</v>
      </c>
      <c r="L63" s="9"/>
      <c r="M63" s="9" t="s">
        <v>1</v>
      </c>
      <c r="N63" s="9"/>
      <c r="O63" s="9" t="s">
        <v>1</v>
      </c>
      <c r="P63" s="9"/>
      <c r="Q63" s="9" t="s">
        <v>1</v>
      </c>
      <c r="R63" s="9"/>
      <c r="S63" s="9" t="s">
        <v>1</v>
      </c>
      <c r="T63" s="9"/>
      <c r="U63" s="9" t="s">
        <v>1</v>
      </c>
      <c r="V63" s="9"/>
      <c r="W63" s="9" t="s">
        <v>1</v>
      </c>
      <c r="X63" s="9"/>
      <c r="Y63" s="9" t="s">
        <v>1</v>
      </c>
      <c r="Z63" s="9"/>
      <c r="AA63" s="9" t="s">
        <v>1</v>
      </c>
      <c r="AB63" s="10"/>
      <c r="AC63" s="70" t="s">
        <v>111</v>
      </c>
      <c r="AD63" s="11">
        <f t="shared" si="0"/>
        <v>12</v>
      </c>
      <c r="AE63" s="11">
        <f t="shared" si="1"/>
        <v>0</v>
      </c>
      <c r="AF63" s="12">
        <f t="shared" si="10"/>
        <v>0</v>
      </c>
      <c r="AG63" s="18"/>
      <c r="AH63" s="13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</row>
    <row r="64" spans="1:52" s="3" customFormat="1" ht="42" customHeight="1" x14ac:dyDescent="0.2">
      <c r="A64" s="145"/>
      <c r="B64" s="65" t="s">
        <v>114</v>
      </c>
      <c r="C64" s="64" t="s">
        <v>39</v>
      </c>
      <c r="D64" s="83" t="s">
        <v>153</v>
      </c>
      <c r="E64" s="9" t="s">
        <v>1</v>
      </c>
      <c r="F64" s="9"/>
      <c r="G64" s="9" t="s">
        <v>1</v>
      </c>
      <c r="H64" s="9"/>
      <c r="I64" s="9" t="s">
        <v>1</v>
      </c>
      <c r="J64" s="9"/>
      <c r="K64" s="9" t="s">
        <v>1</v>
      </c>
      <c r="L64" s="9"/>
      <c r="M64" s="9" t="s">
        <v>1</v>
      </c>
      <c r="N64" s="9"/>
      <c r="O64" s="9" t="s">
        <v>1</v>
      </c>
      <c r="P64" s="9"/>
      <c r="Q64" s="9" t="s">
        <v>1</v>
      </c>
      <c r="R64" s="9"/>
      <c r="S64" s="9" t="s">
        <v>1</v>
      </c>
      <c r="T64" s="9"/>
      <c r="U64" s="9" t="s">
        <v>1</v>
      </c>
      <c r="V64" s="9"/>
      <c r="W64" s="9" t="s">
        <v>1</v>
      </c>
      <c r="X64" s="9"/>
      <c r="Y64" s="9" t="s">
        <v>1</v>
      </c>
      <c r="Z64" s="9"/>
      <c r="AA64" s="9" t="s">
        <v>1</v>
      </c>
      <c r="AB64" s="10"/>
      <c r="AC64" s="70" t="s">
        <v>112</v>
      </c>
      <c r="AD64" s="11">
        <f t="shared" si="0"/>
        <v>12</v>
      </c>
      <c r="AE64" s="11">
        <f t="shared" si="1"/>
        <v>0</v>
      </c>
      <c r="AF64" s="12">
        <f t="shared" si="10"/>
        <v>0</v>
      </c>
      <c r="AG64" s="18"/>
      <c r="AH64" s="13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</row>
    <row r="65" spans="1:52" s="3" customFormat="1" ht="25.5" customHeight="1" x14ac:dyDescent="0.2">
      <c r="A65" s="145"/>
      <c r="B65" s="65" t="s">
        <v>115</v>
      </c>
      <c r="C65" s="64" t="s">
        <v>39</v>
      </c>
      <c r="D65" s="83" t="s">
        <v>153</v>
      </c>
      <c r="E65" s="9" t="s">
        <v>1</v>
      </c>
      <c r="F65" s="9"/>
      <c r="G65" s="9" t="s">
        <v>1</v>
      </c>
      <c r="H65" s="9"/>
      <c r="I65" s="9" t="s">
        <v>1</v>
      </c>
      <c r="J65" s="9"/>
      <c r="K65" s="9" t="s">
        <v>1</v>
      </c>
      <c r="L65" s="9"/>
      <c r="M65" s="9" t="s">
        <v>1</v>
      </c>
      <c r="N65" s="9"/>
      <c r="O65" s="9" t="s">
        <v>1</v>
      </c>
      <c r="P65" s="9"/>
      <c r="Q65" s="9" t="s">
        <v>1</v>
      </c>
      <c r="R65" s="9"/>
      <c r="S65" s="9" t="s">
        <v>1</v>
      </c>
      <c r="T65" s="9"/>
      <c r="U65" s="9" t="s">
        <v>1</v>
      </c>
      <c r="V65" s="9"/>
      <c r="W65" s="9" t="s">
        <v>1</v>
      </c>
      <c r="X65" s="9"/>
      <c r="Y65" s="9" t="s">
        <v>1</v>
      </c>
      <c r="Z65" s="9"/>
      <c r="AA65" s="9" t="s">
        <v>1</v>
      </c>
      <c r="AB65" s="10"/>
      <c r="AC65" s="70" t="s">
        <v>116</v>
      </c>
      <c r="AD65" s="11">
        <f t="shared" si="0"/>
        <v>12</v>
      </c>
      <c r="AE65" s="11">
        <f t="shared" si="1"/>
        <v>0</v>
      </c>
      <c r="AF65" s="12">
        <f t="shared" si="10"/>
        <v>0</v>
      </c>
      <c r="AG65" s="18"/>
      <c r="AH65" s="13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</row>
    <row r="66" spans="1:52" s="3" customFormat="1" ht="39" customHeight="1" x14ac:dyDescent="0.2">
      <c r="A66" s="145"/>
      <c r="B66" s="65" t="s">
        <v>117</v>
      </c>
      <c r="C66" s="64" t="s">
        <v>39</v>
      </c>
      <c r="D66" s="83" t="s">
        <v>153</v>
      </c>
      <c r="E66" s="9" t="s">
        <v>1</v>
      </c>
      <c r="F66" s="9"/>
      <c r="G66" s="9" t="s">
        <v>1</v>
      </c>
      <c r="H66" s="9"/>
      <c r="I66" s="9" t="s">
        <v>1</v>
      </c>
      <c r="J66" s="9"/>
      <c r="K66" s="9" t="s">
        <v>1</v>
      </c>
      <c r="L66" s="9"/>
      <c r="M66" s="9" t="s">
        <v>1</v>
      </c>
      <c r="N66" s="9"/>
      <c r="O66" s="9" t="s">
        <v>1</v>
      </c>
      <c r="P66" s="9"/>
      <c r="Q66" s="9" t="s">
        <v>1</v>
      </c>
      <c r="R66" s="9"/>
      <c r="S66" s="9" t="s">
        <v>1</v>
      </c>
      <c r="T66" s="9"/>
      <c r="U66" s="9" t="s">
        <v>1</v>
      </c>
      <c r="V66" s="9"/>
      <c r="W66" s="9" t="s">
        <v>1</v>
      </c>
      <c r="X66" s="9"/>
      <c r="Y66" s="9" t="s">
        <v>1</v>
      </c>
      <c r="Z66" s="9"/>
      <c r="AA66" s="9" t="s">
        <v>1</v>
      </c>
      <c r="AB66" s="10"/>
      <c r="AC66" s="70" t="s">
        <v>118</v>
      </c>
      <c r="AD66" s="11">
        <f t="shared" si="0"/>
        <v>12</v>
      </c>
      <c r="AE66" s="11">
        <f t="shared" si="1"/>
        <v>0</v>
      </c>
      <c r="AF66" s="12">
        <f t="shared" si="10"/>
        <v>0</v>
      </c>
      <c r="AG66" s="56"/>
      <c r="AH66" s="13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</row>
    <row r="67" spans="1:52" s="3" customFormat="1" ht="42.75" x14ac:dyDescent="0.2">
      <c r="A67" s="145"/>
      <c r="B67" s="65" t="s">
        <v>186</v>
      </c>
      <c r="C67" s="64" t="s">
        <v>39</v>
      </c>
      <c r="D67" s="83" t="s">
        <v>153</v>
      </c>
      <c r="E67" s="9" t="s">
        <v>1</v>
      </c>
      <c r="F67" s="9"/>
      <c r="G67" s="8" t="s">
        <v>1</v>
      </c>
      <c r="H67" s="9"/>
      <c r="I67" s="8" t="s">
        <v>1</v>
      </c>
      <c r="J67" s="9"/>
      <c r="K67" s="8" t="s">
        <v>1</v>
      </c>
      <c r="L67" s="9"/>
      <c r="M67" s="8" t="s">
        <v>1</v>
      </c>
      <c r="N67" s="9"/>
      <c r="O67" s="8" t="s">
        <v>1</v>
      </c>
      <c r="P67" s="9"/>
      <c r="Q67" s="8" t="s">
        <v>1</v>
      </c>
      <c r="R67" s="9"/>
      <c r="S67" s="8" t="s">
        <v>1</v>
      </c>
      <c r="T67" s="9"/>
      <c r="U67" s="8" t="s">
        <v>1</v>
      </c>
      <c r="V67" s="9"/>
      <c r="W67" s="8" t="s">
        <v>1</v>
      </c>
      <c r="X67" s="9"/>
      <c r="Y67" s="8" t="s">
        <v>1</v>
      </c>
      <c r="Z67" s="9"/>
      <c r="AA67" s="8" t="s">
        <v>1</v>
      </c>
      <c r="AB67" s="9"/>
      <c r="AC67" s="70" t="s">
        <v>119</v>
      </c>
      <c r="AD67" s="11">
        <f t="shared" si="0"/>
        <v>12</v>
      </c>
      <c r="AE67" s="11">
        <f t="shared" si="1"/>
        <v>0</v>
      </c>
      <c r="AF67" s="12">
        <f t="shared" si="10"/>
        <v>0</v>
      </c>
      <c r="AG67" s="56"/>
      <c r="AH67" s="13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</row>
    <row r="68" spans="1:52" s="3" customFormat="1" ht="28.5" x14ac:dyDescent="0.2">
      <c r="A68" s="145"/>
      <c r="B68" s="65" t="s">
        <v>187</v>
      </c>
      <c r="C68" s="64" t="s">
        <v>39</v>
      </c>
      <c r="D68" s="83" t="s">
        <v>153</v>
      </c>
      <c r="E68" s="9" t="s">
        <v>1</v>
      </c>
      <c r="F68" s="9"/>
      <c r="G68" s="8" t="s">
        <v>1</v>
      </c>
      <c r="H68" s="9"/>
      <c r="I68" s="8" t="s">
        <v>1</v>
      </c>
      <c r="J68" s="9"/>
      <c r="K68" s="8" t="s">
        <v>1</v>
      </c>
      <c r="L68" s="9"/>
      <c r="M68" s="8" t="s">
        <v>1</v>
      </c>
      <c r="N68" s="9"/>
      <c r="O68" s="8" t="s">
        <v>1</v>
      </c>
      <c r="P68" s="9"/>
      <c r="Q68" s="8" t="s">
        <v>1</v>
      </c>
      <c r="R68" s="9"/>
      <c r="S68" s="8" t="s">
        <v>1</v>
      </c>
      <c r="T68" s="9"/>
      <c r="U68" s="8" t="s">
        <v>1</v>
      </c>
      <c r="V68" s="9"/>
      <c r="W68" s="8" t="s">
        <v>1</v>
      </c>
      <c r="X68" s="9"/>
      <c r="Y68" s="8" t="s">
        <v>1</v>
      </c>
      <c r="Z68" s="9"/>
      <c r="AA68" s="8" t="s">
        <v>1</v>
      </c>
      <c r="AB68" s="9"/>
      <c r="AC68" s="70" t="s">
        <v>120</v>
      </c>
      <c r="AD68" s="11">
        <f t="shared" si="0"/>
        <v>12</v>
      </c>
      <c r="AE68" s="11">
        <f t="shared" si="1"/>
        <v>0</v>
      </c>
      <c r="AF68" s="12">
        <f t="shared" si="10"/>
        <v>0</v>
      </c>
      <c r="AG68" s="55"/>
      <c r="AH68" s="13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</row>
    <row r="69" spans="1:52" ht="51.75" customHeight="1" x14ac:dyDescent="0.2">
      <c r="A69" s="145"/>
      <c r="B69" s="89" t="s">
        <v>188</v>
      </c>
      <c r="C69" s="64" t="s">
        <v>39</v>
      </c>
      <c r="D69" s="83" t="s">
        <v>153</v>
      </c>
      <c r="E69" s="15"/>
      <c r="F69" s="15"/>
      <c r="G69" s="15" t="s">
        <v>1</v>
      </c>
      <c r="H69" s="15"/>
      <c r="I69" s="15" t="s">
        <v>1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9"/>
      <c r="W69" s="15"/>
      <c r="X69" s="15"/>
      <c r="Y69" s="15"/>
      <c r="Z69" s="15"/>
      <c r="AA69" s="15"/>
      <c r="AB69" s="16"/>
      <c r="AC69" s="70" t="s">
        <v>121</v>
      </c>
      <c r="AD69" s="11">
        <f t="shared" si="0"/>
        <v>2</v>
      </c>
      <c r="AE69" s="11">
        <f t="shared" si="1"/>
        <v>0</v>
      </c>
      <c r="AF69" s="12">
        <f t="shared" si="10"/>
        <v>0</v>
      </c>
      <c r="AG69" s="55"/>
      <c r="AH69" s="13"/>
    </row>
    <row r="70" spans="1:52" ht="45.75" customHeight="1" x14ac:dyDescent="0.2">
      <c r="A70" s="145"/>
      <c r="B70" s="65" t="s">
        <v>174</v>
      </c>
      <c r="C70" s="64" t="s">
        <v>175</v>
      </c>
      <c r="D70" s="83" t="s">
        <v>153</v>
      </c>
      <c r="E70" s="15"/>
      <c r="F70" s="15"/>
      <c r="G70" s="15" t="s">
        <v>1</v>
      </c>
      <c r="H70" s="15"/>
      <c r="I70" s="15" t="s"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9"/>
      <c r="W70" s="15"/>
      <c r="X70" s="15"/>
      <c r="Y70" s="15"/>
      <c r="Z70" s="15"/>
      <c r="AA70" s="15"/>
      <c r="AB70" s="16"/>
      <c r="AC70" s="70" t="s">
        <v>122</v>
      </c>
      <c r="AD70" s="11">
        <f t="shared" si="0"/>
        <v>2</v>
      </c>
      <c r="AE70" s="11">
        <f t="shared" si="1"/>
        <v>0</v>
      </c>
      <c r="AF70" s="12">
        <f t="shared" si="10"/>
        <v>0</v>
      </c>
      <c r="AG70" s="55"/>
      <c r="AH70" s="13"/>
    </row>
    <row r="71" spans="1:52" ht="78" customHeight="1" x14ac:dyDescent="0.2">
      <c r="A71" s="145"/>
      <c r="B71" s="65" t="s">
        <v>176</v>
      </c>
      <c r="C71" s="64" t="s">
        <v>39</v>
      </c>
      <c r="D71" s="83" t="s">
        <v>153</v>
      </c>
      <c r="E71" s="15" t="s">
        <v>1</v>
      </c>
      <c r="F71" s="15" t="s">
        <v>2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9"/>
      <c r="W71" s="15"/>
      <c r="X71" s="15"/>
      <c r="Y71" s="15"/>
      <c r="Z71" s="15"/>
      <c r="AA71" s="15"/>
      <c r="AB71" s="16"/>
      <c r="AC71" s="70" t="s">
        <v>123</v>
      </c>
      <c r="AD71" s="11">
        <f t="shared" si="0"/>
        <v>1</v>
      </c>
      <c r="AE71" s="11">
        <f t="shared" si="1"/>
        <v>1</v>
      </c>
      <c r="AF71" s="12">
        <f t="shared" si="10"/>
        <v>1</v>
      </c>
      <c r="AG71" s="55"/>
      <c r="AH71" s="13"/>
    </row>
    <row r="72" spans="1:52" ht="60.75" customHeight="1" x14ac:dyDescent="0.2">
      <c r="A72" s="145"/>
      <c r="B72" s="65" t="s">
        <v>42</v>
      </c>
      <c r="C72" s="64" t="s">
        <v>39</v>
      </c>
      <c r="D72" s="83" t="s">
        <v>153</v>
      </c>
      <c r="E72" s="15"/>
      <c r="F72" s="15"/>
      <c r="G72" s="15"/>
      <c r="H72" s="15"/>
      <c r="I72" s="15" t="s">
        <v>1</v>
      </c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9"/>
      <c r="W72" s="15"/>
      <c r="X72" s="15"/>
      <c r="Y72" s="15"/>
      <c r="Z72" s="15"/>
      <c r="AA72" s="15"/>
      <c r="AB72" s="16"/>
      <c r="AC72" s="70" t="s">
        <v>124</v>
      </c>
      <c r="AD72" s="11">
        <f t="shared" si="0"/>
        <v>1</v>
      </c>
      <c r="AE72" s="11">
        <f t="shared" si="1"/>
        <v>0</v>
      </c>
      <c r="AF72" s="12">
        <f t="shared" si="10"/>
        <v>0</v>
      </c>
      <c r="AG72" s="55"/>
      <c r="AH72" s="13"/>
    </row>
    <row r="73" spans="1:52" ht="78.75" customHeight="1" x14ac:dyDescent="0.2">
      <c r="A73" s="145"/>
      <c r="B73" s="65" t="s">
        <v>209</v>
      </c>
      <c r="C73" s="64" t="s">
        <v>39</v>
      </c>
      <c r="D73" s="83" t="s">
        <v>153</v>
      </c>
      <c r="E73" s="9"/>
      <c r="F73" s="9"/>
      <c r="G73" s="8" t="s">
        <v>1</v>
      </c>
      <c r="H73" s="9"/>
      <c r="I73" s="8" t="s">
        <v>1</v>
      </c>
      <c r="J73" s="9"/>
      <c r="K73" s="8" t="s">
        <v>1</v>
      </c>
      <c r="L73" s="9"/>
      <c r="M73" s="8" t="s">
        <v>1</v>
      </c>
      <c r="N73" s="9"/>
      <c r="O73" s="8" t="s">
        <v>1</v>
      </c>
      <c r="P73" s="9"/>
      <c r="Q73" s="8" t="s">
        <v>1</v>
      </c>
      <c r="R73" s="9"/>
      <c r="S73" s="8" t="s">
        <v>1</v>
      </c>
      <c r="T73" s="9"/>
      <c r="U73" s="8" t="s">
        <v>1</v>
      </c>
      <c r="V73" s="9"/>
      <c r="W73" s="8" t="s">
        <v>1</v>
      </c>
      <c r="X73" s="9"/>
      <c r="Y73" s="8" t="s">
        <v>1</v>
      </c>
      <c r="Z73" s="9"/>
      <c r="AA73" s="8" t="s">
        <v>1</v>
      </c>
      <c r="AB73" s="9"/>
      <c r="AC73" s="183" t="s">
        <v>125</v>
      </c>
      <c r="AD73" s="11">
        <f t="shared" si="0"/>
        <v>11</v>
      </c>
      <c r="AE73" s="11">
        <f t="shared" si="1"/>
        <v>0</v>
      </c>
      <c r="AF73" s="12">
        <f t="shared" si="10"/>
        <v>0</v>
      </c>
      <c r="AG73" s="55"/>
      <c r="AH73" s="13"/>
    </row>
    <row r="74" spans="1:52" ht="78.75" customHeight="1" x14ac:dyDescent="0.2">
      <c r="A74" s="145"/>
      <c r="B74" s="65" t="s">
        <v>177</v>
      </c>
      <c r="C74" s="64" t="s">
        <v>39</v>
      </c>
      <c r="D74" s="83" t="s">
        <v>178</v>
      </c>
      <c r="E74" s="9"/>
      <c r="F74" s="9"/>
      <c r="G74" s="8"/>
      <c r="H74" s="9"/>
      <c r="I74" s="8"/>
      <c r="J74" s="9"/>
      <c r="K74" s="8"/>
      <c r="L74" s="9"/>
      <c r="M74" s="8"/>
      <c r="N74" s="9"/>
      <c r="O74" s="8"/>
      <c r="P74" s="9"/>
      <c r="Q74" s="8"/>
      <c r="R74" s="9"/>
      <c r="S74" s="8" t="s">
        <v>1</v>
      </c>
      <c r="T74" s="9"/>
      <c r="U74" s="8" t="s">
        <v>1</v>
      </c>
      <c r="V74" s="9"/>
      <c r="W74" s="8"/>
      <c r="X74" s="9"/>
      <c r="Y74" s="8"/>
      <c r="Z74" s="9"/>
      <c r="AA74" s="8"/>
      <c r="AB74" s="87"/>
      <c r="AC74" s="185"/>
      <c r="AD74" s="11">
        <f t="shared" ref="AD74:AD75" si="11">COUNTIF(E74:AB74,"P")</f>
        <v>2</v>
      </c>
      <c r="AE74" s="11">
        <f t="shared" ref="AE74:AE75" si="12">COUNTIF(E74:AB74,"E")</f>
        <v>0</v>
      </c>
      <c r="AF74" s="12">
        <f t="shared" ref="AF74:AF75" si="13">AE74/AD74</f>
        <v>0</v>
      </c>
      <c r="AG74" s="55"/>
      <c r="AH74" s="13"/>
    </row>
    <row r="75" spans="1:52" ht="78.75" customHeight="1" x14ac:dyDescent="0.2">
      <c r="A75" s="145"/>
      <c r="B75" s="65" t="s">
        <v>205</v>
      </c>
      <c r="C75" s="64" t="s">
        <v>39</v>
      </c>
      <c r="D75" s="83" t="s">
        <v>153</v>
      </c>
      <c r="E75" s="9"/>
      <c r="F75" s="9"/>
      <c r="G75" s="8" t="s">
        <v>1</v>
      </c>
      <c r="H75" s="9"/>
      <c r="I75" s="8" t="s">
        <v>1</v>
      </c>
      <c r="J75" s="9"/>
      <c r="K75" s="8" t="s">
        <v>1</v>
      </c>
      <c r="L75" s="9"/>
      <c r="M75" s="8" t="s">
        <v>1</v>
      </c>
      <c r="N75" s="9"/>
      <c r="O75" s="8" t="s">
        <v>1</v>
      </c>
      <c r="P75" s="9"/>
      <c r="Q75" s="8" t="s">
        <v>1</v>
      </c>
      <c r="R75" s="9"/>
      <c r="S75" s="8"/>
      <c r="T75" s="9"/>
      <c r="U75" s="8"/>
      <c r="V75" s="9"/>
      <c r="W75" s="8"/>
      <c r="X75" s="9"/>
      <c r="Y75" s="8"/>
      <c r="Z75" s="9"/>
      <c r="AA75" s="8"/>
      <c r="AB75" s="87"/>
      <c r="AC75" s="184"/>
      <c r="AD75" s="11">
        <f t="shared" si="11"/>
        <v>6</v>
      </c>
      <c r="AE75" s="11">
        <f t="shared" si="12"/>
        <v>0</v>
      </c>
      <c r="AF75" s="12">
        <f t="shared" si="13"/>
        <v>0</v>
      </c>
      <c r="AG75" s="55"/>
      <c r="AH75" s="13"/>
    </row>
    <row r="76" spans="1:52" ht="45" customHeight="1" x14ac:dyDescent="0.2">
      <c r="A76" s="145"/>
      <c r="B76" s="65" t="s">
        <v>206</v>
      </c>
      <c r="C76" s="64" t="s">
        <v>39</v>
      </c>
      <c r="D76" s="83" t="s">
        <v>153</v>
      </c>
      <c r="E76" s="15"/>
      <c r="F76" s="15"/>
      <c r="G76" s="15"/>
      <c r="H76" s="15"/>
      <c r="I76" s="15"/>
      <c r="J76" s="15"/>
      <c r="K76" s="15" t="s">
        <v>183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9"/>
      <c r="W76" s="15"/>
      <c r="X76" s="15"/>
      <c r="Y76" s="15"/>
      <c r="Z76" s="15"/>
      <c r="AA76" s="15"/>
      <c r="AB76" s="16"/>
      <c r="AC76" s="70" t="s">
        <v>126</v>
      </c>
      <c r="AD76" s="11">
        <f t="shared" si="0"/>
        <v>1</v>
      </c>
      <c r="AE76" s="11">
        <f t="shared" si="1"/>
        <v>0</v>
      </c>
      <c r="AF76" s="12">
        <f t="shared" si="10"/>
        <v>0</v>
      </c>
      <c r="AG76" s="56"/>
      <c r="AH76" s="13"/>
    </row>
    <row r="77" spans="1:52" ht="50.25" customHeight="1" x14ac:dyDescent="0.2">
      <c r="A77" s="145"/>
      <c r="B77" s="91" t="s">
        <v>210</v>
      </c>
      <c r="C77" s="64" t="s">
        <v>39</v>
      </c>
      <c r="D77" s="83" t="s">
        <v>153</v>
      </c>
      <c r="E77" s="9" t="s">
        <v>1</v>
      </c>
      <c r="F77" s="9"/>
      <c r="G77" s="9" t="s">
        <v>1</v>
      </c>
      <c r="H77" s="9"/>
      <c r="I77" s="9" t="s">
        <v>1</v>
      </c>
      <c r="J77" s="9"/>
      <c r="K77" s="9" t="s">
        <v>1</v>
      </c>
      <c r="L77" s="9"/>
      <c r="M77" s="9" t="s">
        <v>1</v>
      </c>
      <c r="N77" s="9"/>
      <c r="O77" s="9" t="s">
        <v>1</v>
      </c>
      <c r="P77" s="9"/>
      <c r="Q77" s="9" t="s">
        <v>1</v>
      </c>
      <c r="R77" s="9"/>
      <c r="S77" s="9" t="s">
        <v>1</v>
      </c>
      <c r="T77" s="9"/>
      <c r="U77" s="9" t="s">
        <v>1</v>
      </c>
      <c r="V77" s="9"/>
      <c r="W77" s="9" t="s">
        <v>1</v>
      </c>
      <c r="X77" s="9"/>
      <c r="Y77" s="9" t="s">
        <v>1</v>
      </c>
      <c r="Z77" s="9"/>
      <c r="AA77" s="9" t="s">
        <v>1</v>
      </c>
      <c r="AB77" s="10"/>
      <c r="AC77" s="71" t="s">
        <v>127</v>
      </c>
      <c r="AD77" s="11">
        <f t="shared" si="0"/>
        <v>12</v>
      </c>
      <c r="AE77" s="11">
        <f t="shared" si="1"/>
        <v>0</v>
      </c>
      <c r="AF77" s="12">
        <f t="shared" si="10"/>
        <v>0</v>
      </c>
      <c r="AG77" s="55"/>
      <c r="AH77" s="18"/>
    </row>
    <row r="78" spans="1:52" ht="90.75" customHeight="1" x14ac:dyDescent="0.2">
      <c r="A78" s="145"/>
      <c r="B78" s="65" t="s">
        <v>207</v>
      </c>
      <c r="C78" s="64" t="s">
        <v>39</v>
      </c>
      <c r="D78" s="83" t="s">
        <v>153</v>
      </c>
      <c r="E78" s="9"/>
      <c r="F78" s="9"/>
      <c r="G78" s="9"/>
      <c r="H78" s="9"/>
      <c r="I78" s="9" t="s">
        <v>183</v>
      </c>
      <c r="J78" s="9"/>
      <c r="K78" s="9"/>
      <c r="L78" s="9"/>
      <c r="M78" s="9"/>
      <c r="N78" s="9"/>
      <c r="O78" s="9" t="s">
        <v>1</v>
      </c>
      <c r="P78" s="9"/>
      <c r="Q78" s="9"/>
      <c r="R78" s="9"/>
      <c r="S78" s="9"/>
      <c r="T78" s="9"/>
      <c r="U78" s="9"/>
      <c r="V78" s="9"/>
      <c r="W78" s="9" t="s">
        <v>183</v>
      </c>
      <c r="X78" s="9"/>
      <c r="Y78" s="9"/>
      <c r="Z78" s="9"/>
      <c r="AA78" s="9"/>
      <c r="AB78" s="10"/>
      <c r="AC78" s="70" t="s">
        <v>128</v>
      </c>
      <c r="AD78" s="11">
        <f t="shared" si="0"/>
        <v>3</v>
      </c>
      <c r="AE78" s="11">
        <f t="shared" si="1"/>
        <v>0</v>
      </c>
      <c r="AF78" s="12">
        <f t="shared" si="10"/>
        <v>0</v>
      </c>
      <c r="AG78" s="55"/>
      <c r="AH78" s="18"/>
    </row>
    <row r="79" spans="1:52" ht="106.5" customHeight="1" x14ac:dyDescent="0.2">
      <c r="A79" s="145"/>
      <c r="B79" s="65" t="s">
        <v>129</v>
      </c>
      <c r="C79" s="64" t="s">
        <v>39</v>
      </c>
      <c r="D79" s="83" t="s">
        <v>153</v>
      </c>
      <c r="E79" s="9"/>
      <c r="F79" s="9"/>
      <c r="G79" s="8" t="s">
        <v>1</v>
      </c>
      <c r="H79" s="9"/>
      <c r="I79" s="8" t="s">
        <v>1</v>
      </c>
      <c r="J79" s="9"/>
      <c r="K79" s="8" t="s">
        <v>1</v>
      </c>
      <c r="L79" s="9"/>
      <c r="M79" s="8" t="s">
        <v>1</v>
      </c>
      <c r="N79" s="9"/>
      <c r="O79" s="8" t="s">
        <v>1</v>
      </c>
      <c r="P79" s="9"/>
      <c r="Q79" s="8" t="s">
        <v>1</v>
      </c>
      <c r="R79" s="9"/>
      <c r="S79" s="8" t="s">
        <v>1</v>
      </c>
      <c r="T79" s="9"/>
      <c r="U79" s="8" t="s">
        <v>1</v>
      </c>
      <c r="V79" s="9"/>
      <c r="W79" s="8" t="s">
        <v>1</v>
      </c>
      <c r="X79" s="9"/>
      <c r="Y79" s="8" t="s">
        <v>1</v>
      </c>
      <c r="Z79" s="9"/>
      <c r="AA79" s="8" t="s">
        <v>1</v>
      </c>
      <c r="AB79" s="9"/>
      <c r="AC79" s="70" t="s">
        <v>130</v>
      </c>
      <c r="AD79" s="11">
        <f t="shared" si="0"/>
        <v>11</v>
      </c>
      <c r="AE79" s="11">
        <f t="shared" si="1"/>
        <v>0</v>
      </c>
      <c r="AF79" s="12">
        <f t="shared" si="10"/>
        <v>0</v>
      </c>
      <c r="AG79" s="55"/>
      <c r="AH79" s="18"/>
    </row>
    <row r="80" spans="1:52" ht="61.5" customHeight="1" x14ac:dyDescent="0.2">
      <c r="A80" s="145"/>
      <c r="B80" s="65" t="s">
        <v>179</v>
      </c>
      <c r="C80" s="64" t="s">
        <v>39</v>
      </c>
      <c r="D80" s="83" t="s">
        <v>153</v>
      </c>
      <c r="E80" s="9"/>
      <c r="F80" s="9"/>
      <c r="G80" s="9" t="s">
        <v>1</v>
      </c>
      <c r="H80" s="9"/>
      <c r="I80" s="9" t="s">
        <v>1</v>
      </c>
      <c r="J80" s="9"/>
      <c r="K80" s="9"/>
      <c r="L80" s="9"/>
      <c r="M80" s="9"/>
      <c r="N80" s="9"/>
      <c r="O80" s="9" t="s">
        <v>1</v>
      </c>
      <c r="P80" s="9"/>
      <c r="Q80" s="9"/>
      <c r="R80" s="9"/>
      <c r="S80" s="9"/>
      <c r="T80" s="9"/>
      <c r="U80" s="9"/>
      <c r="V80" s="9"/>
      <c r="W80" s="9" t="s">
        <v>183</v>
      </c>
      <c r="X80" s="9"/>
      <c r="Y80" s="9"/>
      <c r="Z80" s="9"/>
      <c r="AA80" s="9"/>
      <c r="AB80" s="10"/>
      <c r="AC80" s="70" t="s">
        <v>131</v>
      </c>
      <c r="AD80" s="11">
        <f t="shared" si="0"/>
        <v>4</v>
      </c>
      <c r="AE80" s="11">
        <f t="shared" si="1"/>
        <v>0</v>
      </c>
      <c r="AF80" s="12">
        <f t="shared" si="10"/>
        <v>0</v>
      </c>
      <c r="AG80" s="55"/>
      <c r="AH80" s="18"/>
    </row>
    <row r="81" spans="1:52" ht="62.25" customHeight="1" x14ac:dyDescent="0.2">
      <c r="A81" s="145"/>
      <c r="B81" s="65" t="s">
        <v>180</v>
      </c>
      <c r="C81" s="64" t="s">
        <v>39</v>
      </c>
      <c r="D81" s="83" t="s">
        <v>153</v>
      </c>
      <c r="E81" s="15"/>
      <c r="F81" s="15"/>
      <c r="G81" s="15" t="s">
        <v>1</v>
      </c>
      <c r="H81" s="15"/>
      <c r="I81" s="15" t="s">
        <v>1</v>
      </c>
      <c r="J81" s="15"/>
      <c r="K81" s="15" t="s">
        <v>1</v>
      </c>
      <c r="L81" s="9"/>
      <c r="M81" s="15" t="s">
        <v>1</v>
      </c>
      <c r="N81" s="9"/>
      <c r="O81" s="15"/>
      <c r="P81" s="9"/>
      <c r="Q81" s="15"/>
      <c r="R81" s="15"/>
      <c r="S81" s="15"/>
      <c r="T81" s="15"/>
      <c r="U81" s="15"/>
      <c r="V81" s="9"/>
      <c r="W81" s="15"/>
      <c r="X81" s="15"/>
      <c r="Y81" s="15"/>
      <c r="Z81" s="15"/>
      <c r="AA81" s="15"/>
      <c r="AB81" s="16"/>
      <c r="AC81" s="70" t="s">
        <v>208</v>
      </c>
      <c r="AD81" s="11">
        <f t="shared" si="0"/>
        <v>4</v>
      </c>
      <c r="AE81" s="11">
        <f t="shared" si="1"/>
        <v>0</v>
      </c>
      <c r="AF81" s="12">
        <f t="shared" si="10"/>
        <v>0</v>
      </c>
      <c r="AG81" s="55"/>
      <c r="AH81" s="18"/>
    </row>
    <row r="82" spans="1:52" s="3" customFormat="1" ht="55.5" customHeight="1" x14ac:dyDescent="0.2">
      <c r="A82" s="152" t="s">
        <v>4</v>
      </c>
      <c r="B82" s="65" t="s">
        <v>191</v>
      </c>
      <c r="C82" s="64" t="s">
        <v>39</v>
      </c>
      <c r="D82" s="83" t="s">
        <v>153</v>
      </c>
      <c r="E82" s="9"/>
      <c r="F82" s="9"/>
      <c r="G82" s="9"/>
      <c r="H82" s="9"/>
      <c r="I82" s="9" t="s">
        <v>1</v>
      </c>
      <c r="J82" s="9"/>
      <c r="K82" s="9" t="s">
        <v>1</v>
      </c>
      <c r="L82" s="9"/>
      <c r="M82" s="9" t="s">
        <v>1</v>
      </c>
      <c r="N82" s="9"/>
      <c r="O82" s="9" t="s">
        <v>1</v>
      </c>
      <c r="P82" s="9"/>
      <c r="Q82" s="9" t="s">
        <v>1</v>
      </c>
      <c r="R82" s="9"/>
      <c r="S82" s="9" t="s">
        <v>1</v>
      </c>
      <c r="T82" s="9"/>
      <c r="U82" s="9" t="s">
        <v>1</v>
      </c>
      <c r="V82" s="9"/>
      <c r="W82" s="9" t="s">
        <v>1</v>
      </c>
      <c r="X82" s="9"/>
      <c r="Y82" s="9" t="s">
        <v>1</v>
      </c>
      <c r="Z82" s="9"/>
      <c r="AA82" s="9" t="s">
        <v>1</v>
      </c>
      <c r="AB82" s="10"/>
      <c r="AC82" s="70" t="s">
        <v>133</v>
      </c>
      <c r="AD82" s="11">
        <f t="shared" si="0"/>
        <v>10</v>
      </c>
      <c r="AE82" s="11">
        <f t="shared" si="1"/>
        <v>0</v>
      </c>
      <c r="AF82" s="12">
        <f t="shared" si="10"/>
        <v>0</v>
      </c>
      <c r="AG82" s="55"/>
      <c r="AH82" s="18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</row>
    <row r="83" spans="1:52" s="3" customFormat="1" ht="45.75" customHeight="1" x14ac:dyDescent="0.2">
      <c r="A83" s="153"/>
      <c r="B83" s="65" t="s">
        <v>181</v>
      </c>
      <c r="C83" s="64" t="s">
        <v>39</v>
      </c>
      <c r="D83" s="83" t="s">
        <v>153</v>
      </c>
      <c r="E83" s="15"/>
      <c r="F83" s="15"/>
      <c r="G83" s="15"/>
      <c r="H83" s="15"/>
      <c r="I83" s="15"/>
      <c r="J83" s="15"/>
      <c r="K83" s="15"/>
      <c r="L83" s="9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 t="s">
        <v>1</v>
      </c>
      <c r="Z83" s="15"/>
      <c r="AA83" s="15"/>
      <c r="AB83" s="16"/>
      <c r="AC83" s="70" t="s">
        <v>134</v>
      </c>
      <c r="AD83" s="11">
        <f t="shared" si="0"/>
        <v>1</v>
      </c>
      <c r="AE83" s="11">
        <f t="shared" si="1"/>
        <v>0</v>
      </c>
      <c r="AF83" s="12">
        <f t="shared" si="10"/>
        <v>0</v>
      </c>
      <c r="AG83" s="55"/>
      <c r="AH83" s="18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</row>
    <row r="84" spans="1:52" s="3" customFormat="1" ht="57.75" customHeight="1" x14ac:dyDescent="0.2">
      <c r="A84" s="153"/>
      <c r="B84" s="65" t="s">
        <v>132</v>
      </c>
      <c r="C84" s="64" t="s">
        <v>39</v>
      </c>
      <c r="D84" s="83" t="s">
        <v>153</v>
      </c>
      <c r="E84" s="15"/>
      <c r="F84" s="15"/>
      <c r="G84" s="15"/>
      <c r="H84" s="15"/>
      <c r="I84" s="15"/>
      <c r="J84" s="15"/>
      <c r="K84" s="15"/>
      <c r="L84" s="9"/>
      <c r="M84" s="15"/>
      <c r="N84" s="15"/>
      <c r="O84" s="15" t="s">
        <v>183</v>
      </c>
      <c r="P84" s="15"/>
      <c r="Q84" s="15"/>
      <c r="R84" s="15"/>
      <c r="S84" s="15"/>
      <c r="T84" s="15"/>
      <c r="U84" s="15"/>
      <c r="V84" s="15"/>
      <c r="W84" s="15"/>
      <c r="X84" s="15"/>
      <c r="Y84" s="15" t="s">
        <v>183</v>
      </c>
      <c r="Z84" s="15"/>
      <c r="AA84" s="15"/>
      <c r="AB84" s="16"/>
      <c r="AC84" s="70" t="s">
        <v>138</v>
      </c>
      <c r="AD84" s="11">
        <f t="shared" si="0"/>
        <v>2</v>
      </c>
      <c r="AE84" s="11">
        <f t="shared" si="1"/>
        <v>0</v>
      </c>
      <c r="AF84" s="12">
        <f t="shared" si="10"/>
        <v>0</v>
      </c>
      <c r="AG84" s="55"/>
      <c r="AH84" s="18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</row>
    <row r="85" spans="1:52" ht="45.75" customHeight="1" x14ac:dyDescent="0.2">
      <c r="A85" s="153"/>
      <c r="B85" s="65" t="s">
        <v>182</v>
      </c>
      <c r="C85" s="64" t="s">
        <v>39</v>
      </c>
      <c r="D85" s="83" t="s">
        <v>153</v>
      </c>
      <c r="E85" s="15"/>
      <c r="F85" s="15"/>
      <c r="G85" s="15" t="s">
        <v>1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9"/>
      <c r="W85" s="15"/>
      <c r="X85" s="15"/>
      <c r="Y85" s="15" t="s">
        <v>1</v>
      </c>
      <c r="Z85" s="15"/>
      <c r="AA85" s="15"/>
      <c r="AB85" s="16"/>
      <c r="AC85" s="70" t="s">
        <v>135</v>
      </c>
      <c r="AD85" s="11">
        <f t="shared" si="0"/>
        <v>2</v>
      </c>
      <c r="AE85" s="11">
        <f t="shared" si="1"/>
        <v>0</v>
      </c>
      <c r="AF85" s="17">
        <f t="shared" si="10"/>
        <v>0</v>
      </c>
      <c r="AG85" s="55"/>
      <c r="AH85" s="18"/>
    </row>
    <row r="86" spans="1:52" s="3" customFormat="1" ht="63" customHeight="1" x14ac:dyDescent="0.2">
      <c r="A86" s="150" t="s">
        <v>30</v>
      </c>
      <c r="B86" s="66" t="s">
        <v>136</v>
      </c>
      <c r="C86" s="64" t="s">
        <v>39</v>
      </c>
      <c r="D86" s="83" t="s">
        <v>153</v>
      </c>
      <c r="E86" s="9"/>
      <c r="F86" s="9"/>
      <c r="G86" s="9"/>
      <c r="H86" s="9"/>
      <c r="I86" s="9" t="s">
        <v>1</v>
      </c>
      <c r="J86" s="9"/>
      <c r="K86" s="9" t="s">
        <v>1</v>
      </c>
      <c r="L86" s="9"/>
      <c r="M86" s="9" t="s">
        <v>1</v>
      </c>
      <c r="N86" s="9"/>
      <c r="O86" s="9" t="s">
        <v>1</v>
      </c>
      <c r="P86" s="9"/>
      <c r="Q86" s="9" t="s">
        <v>1</v>
      </c>
      <c r="R86" s="9"/>
      <c r="S86" s="9" t="s">
        <v>1</v>
      </c>
      <c r="T86" s="9"/>
      <c r="U86" s="9" t="s">
        <v>1</v>
      </c>
      <c r="V86" s="9"/>
      <c r="W86" s="9" t="s">
        <v>1</v>
      </c>
      <c r="X86" s="9"/>
      <c r="Y86" s="9" t="s">
        <v>1</v>
      </c>
      <c r="Z86" s="9"/>
      <c r="AA86" s="9" t="s">
        <v>1</v>
      </c>
      <c r="AB86" s="10"/>
      <c r="AC86" s="70" t="s">
        <v>137</v>
      </c>
      <c r="AD86" s="11">
        <f t="shared" si="0"/>
        <v>10</v>
      </c>
      <c r="AE86" s="11">
        <f t="shared" si="1"/>
        <v>0</v>
      </c>
      <c r="AF86" s="12">
        <f t="shared" si="10"/>
        <v>0</v>
      </c>
      <c r="AG86" s="55"/>
      <c r="AH86" s="18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</row>
    <row r="87" spans="1:52" s="3" customFormat="1" ht="83.25" customHeight="1" x14ac:dyDescent="0.2">
      <c r="A87" s="151"/>
      <c r="B87" s="65" t="s">
        <v>140</v>
      </c>
      <c r="C87" s="64" t="s">
        <v>39</v>
      </c>
      <c r="D87" s="83" t="s">
        <v>153</v>
      </c>
      <c r="E87" s="15"/>
      <c r="F87" s="15"/>
      <c r="G87" s="15" t="s">
        <v>1</v>
      </c>
      <c r="H87" s="15"/>
      <c r="I87" s="15" t="s">
        <v>1</v>
      </c>
      <c r="J87" s="15"/>
      <c r="K87" s="15"/>
      <c r="L87" s="15"/>
      <c r="M87" s="15"/>
      <c r="N87" s="15"/>
      <c r="O87" s="15"/>
      <c r="P87" s="9"/>
      <c r="Q87" s="15"/>
      <c r="R87" s="15"/>
      <c r="S87" s="15"/>
      <c r="T87" s="15"/>
      <c r="U87" s="15"/>
      <c r="V87" s="15"/>
      <c r="W87" s="15"/>
      <c r="X87" s="15"/>
      <c r="Y87" s="15" t="s">
        <v>1</v>
      </c>
      <c r="Z87" s="15"/>
      <c r="AA87" s="15"/>
      <c r="AB87" s="16"/>
      <c r="AC87" s="70" t="s">
        <v>139</v>
      </c>
      <c r="AD87" s="11">
        <f t="shared" si="0"/>
        <v>3</v>
      </c>
      <c r="AE87" s="11">
        <f t="shared" si="1"/>
        <v>0</v>
      </c>
      <c r="AF87" s="12">
        <f t="shared" si="10"/>
        <v>0</v>
      </c>
      <c r="AG87" s="56"/>
      <c r="AH87" s="18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</row>
    <row r="88" spans="1:52" s="3" customFormat="1" ht="65.25" customHeight="1" x14ac:dyDescent="0.2">
      <c r="A88" s="151"/>
      <c r="B88" s="93" t="s">
        <v>211</v>
      </c>
      <c r="C88" s="64" t="s">
        <v>39</v>
      </c>
      <c r="D88" s="83" t="s">
        <v>153</v>
      </c>
      <c r="E88" s="15"/>
      <c r="F88" s="15"/>
      <c r="G88" s="15" t="s">
        <v>1</v>
      </c>
      <c r="H88" s="15"/>
      <c r="I88" s="19" t="s">
        <v>1</v>
      </c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9"/>
      <c r="W88" s="15"/>
      <c r="X88" s="15"/>
      <c r="Y88" s="15"/>
      <c r="Z88" s="15"/>
      <c r="AA88" s="15" t="s">
        <v>1</v>
      </c>
      <c r="AB88" s="16"/>
      <c r="AC88" s="70" t="s">
        <v>141</v>
      </c>
      <c r="AD88" s="11">
        <f t="shared" si="0"/>
        <v>3</v>
      </c>
      <c r="AE88" s="11">
        <f t="shared" si="1"/>
        <v>0</v>
      </c>
      <c r="AF88" s="12">
        <f t="shared" si="10"/>
        <v>0</v>
      </c>
      <c r="AG88" s="55"/>
      <c r="AH88" s="18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</row>
    <row r="89" spans="1:52" s="3" customFormat="1" ht="84.75" customHeight="1" x14ac:dyDescent="0.2">
      <c r="A89" s="151"/>
      <c r="B89" s="67" t="s">
        <v>142</v>
      </c>
      <c r="C89" s="68" t="s">
        <v>39</v>
      </c>
      <c r="D89" s="83" t="s">
        <v>153</v>
      </c>
      <c r="E89" s="24"/>
      <c r="F89" s="24"/>
      <c r="G89" s="24" t="s">
        <v>1</v>
      </c>
      <c r="H89" s="24"/>
      <c r="I89" s="24" t="s">
        <v>1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 t="s">
        <v>1</v>
      </c>
      <c r="AB89" s="25"/>
      <c r="AC89" s="72" t="s">
        <v>143</v>
      </c>
      <c r="AD89" s="47">
        <f t="shared" si="0"/>
        <v>3</v>
      </c>
      <c r="AE89" s="47">
        <f t="shared" si="1"/>
        <v>0</v>
      </c>
      <c r="AF89" s="26">
        <f t="shared" si="10"/>
        <v>0</v>
      </c>
      <c r="AG89" s="57"/>
      <c r="AH89" s="27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</row>
    <row r="90" spans="1:52" s="34" customFormat="1" ht="20.25" customHeight="1" x14ac:dyDescent="0.2">
      <c r="A90" s="49"/>
      <c r="B90" s="49"/>
      <c r="C90" s="49"/>
      <c r="D90"/>
      <c r="E90" s="123">
        <f>COUNTIF(E30:J89,"P")</f>
        <v>99</v>
      </c>
      <c r="F90" s="123"/>
      <c r="G90" s="123"/>
      <c r="H90" s="123">
        <f>COUNTIF(E30:J89,"E")</f>
        <v>7</v>
      </c>
      <c r="I90" s="123"/>
      <c r="J90" s="123"/>
      <c r="K90" s="123">
        <f>COUNTIF(K30:P89,"P")</f>
        <v>86</v>
      </c>
      <c r="L90" s="123"/>
      <c r="M90" s="123"/>
      <c r="N90" s="123">
        <f>COUNTIF(K30:P89,"E")</f>
        <v>0</v>
      </c>
      <c r="O90" s="123"/>
      <c r="P90" s="123"/>
      <c r="Q90" s="123">
        <f>COUNTIF(Q30:V89,"P")</f>
        <v>77</v>
      </c>
      <c r="R90" s="123"/>
      <c r="S90" s="123"/>
      <c r="T90" s="123">
        <f>COUNTIF(Q30:V89,"E")</f>
        <v>0</v>
      </c>
      <c r="U90" s="123"/>
      <c r="V90" s="123"/>
      <c r="W90" s="123">
        <f>COUNTIF(W30:AB89,"P")</f>
        <v>84</v>
      </c>
      <c r="X90" s="123"/>
      <c r="Y90" s="123"/>
      <c r="Z90" s="123">
        <f>COUNTIF(W30:AB89,"E")</f>
        <v>0</v>
      </c>
      <c r="AA90" s="123"/>
      <c r="AB90" s="123"/>
      <c r="AC90" s="49"/>
      <c r="AD90" s="49">
        <f>SUM(AD30:AD89)</f>
        <v>346</v>
      </c>
      <c r="AE90" s="49">
        <f>SUM(AE30:AE89)</f>
        <v>6</v>
      </c>
      <c r="AF90" s="50"/>
      <c r="AG90" s="48"/>
      <c r="AH90" s="48"/>
    </row>
    <row r="91" spans="1:52" s="34" customFormat="1" ht="34.5" customHeight="1" x14ac:dyDescent="0.2">
      <c r="A91" s="173" t="s">
        <v>144</v>
      </c>
      <c r="B91" s="173"/>
      <c r="C91" s="173" t="s">
        <v>71</v>
      </c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80" t="s">
        <v>71</v>
      </c>
      <c r="AC91" s="181"/>
      <c r="AD91" s="181"/>
      <c r="AE91" s="181"/>
      <c r="AF91" s="181"/>
      <c r="AG91" s="181"/>
      <c r="AH91" s="182"/>
    </row>
    <row r="92" spans="1:52" s="34" customFormat="1" ht="12.75" customHeight="1" x14ac:dyDescent="0.2">
      <c r="A92" s="174"/>
      <c r="B92" s="175"/>
      <c r="C92" s="174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5"/>
      <c r="AB92" s="174"/>
      <c r="AC92" s="178"/>
      <c r="AD92" s="178"/>
      <c r="AE92" s="178"/>
      <c r="AF92" s="178"/>
      <c r="AG92" s="178"/>
      <c r="AH92" s="175"/>
    </row>
    <row r="93" spans="1:52" s="34" customFormat="1" ht="87.75" customHeight="1" x14ac:dyDescent="0.2">
      <c r="A93" s="176"/>
      <c r="B93" s="177"/>
      <c r="C93" s="176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7"/>
      <c r="AB93" s="176"/>
      <c r="AC93" s="179"/>
      <c r="AD93" s="179"/>
      <c r="AE93" s="179"/>
      <c r="AF93" s="179"/>
      <c r="AG93" s="179"/>
      <c r="AH93" s="177"/>
    </row>
    <row r="94" spans="1:52" s="34" customFormat="1" ht="38.25" customHeight="1" x14ac:dyDescent="0.2">
      <c r="A94" s="172" t="s">
        <v>72</v>
      </c>
      <c r="B94" s="173"/>
      <c r="C94" s="172" t="s">
        <v>73</v>
      </c>
      <c r="D94" s="172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  <c r="AA94" s="173"/>
      <c r="AB94" s="176"/>
      <c r="AC94" s="179"/>
      <c r="AD94" s="179"/>
      <c r="AE94" s="179"/>
      <c r="AF94" s="179"/>
      <c r="AG94" s="179"/>
      <c r="AH94" s="177"/>
    </row>
    <row r="95" spans="1:52" s="34" customFormat="1" ht="40.5" customHeight="1" x14ac:dyDescent="0.2">
      <c r="A95" s="157"/>
      <c r="B95" s="28"/>
      <c r="C95" s="36"/>
      <c r="D95" s="36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37"/>
      <c r="AD95" s="38"/>
      <c r="AE95" s="38"/>
      <c r="AF95" s="39"/>
      <c r="AG95" s="35"/>
      <c r="AH95" s="35"/>
    </row>
    <row r="96" spans="1:52" s="34" customFormat="1" ht="40.5" customHeight="1" x14ac:dyDescent="0.2">
      <c r="A96" s="157"/>
      <c r="B96" s="28"/>
      <c r="C96" s="36"/>
      <c r="D96" s="36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37"/>
      <c r="AD96" s="38"/>
      <c r="AE96" s="38"/>
      <c r="AF96" s="39"/>
      <c r="AG96" s="35"/>
      <c r="AH96" s="35"/>
    </row>
    <row r="97" spans="1:34" s="34" customFormat="1" ht="42" customHeight="1" x14ac:dyDescent="0.2">
      <c r="A97" s="157"/>
      <c r="B97" s="28"/>
      <c r="C97" s="36"/>
      <c r="D97" s="36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37"/>
      <c r="AD97" s="38"/>
      <c r="AE97" s="38"/>
      <c r="AF97" s="39"/>
      <c r="AG97" s="35"/>
      <c r="AH97" s="35"/>
    </row>
    <row r="98" spans="1:34" s="34" customFormat="1" x14ac:dyDescent="0.2">
      <c r="A98" s="157"/>
      <c r="B98" s="28"/>
      <c r="C98" s="36"/>
      <c r="D98" s="36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37"/>
      <c r="AD98" s="38"/>
      <c r="AE98" s="38"/>
      <c r="AF98" s="39"/>
      <c r="AG98" s="39"/>
      <c r="AH98" s="39"/>
    </row>
    <row r="99" spans="1:34" s="34" customFormat="1" x14ac:dyDescent="0.2">
      <c r="A99" s="157"/>
      <c r="B99" s="28"/>
      <c r="C99" s="36"/>
      <c r="D99" s="36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37"/>
      <c r="AD99" s="38"/>
      <c r="AE99" s="38"/>
      <c r="AF99" s="39"/>
      <c r="AG99" s="35"/>
      <c r="AH99" s="35"/>
    </row>
    <row r="100" spans="1:34" s="34" customFormat="1" ht="23.25" customHeight="1" x14ac:dyDescent="0.2">
      <c r="A100" s="157"/>
      <c r="B100" s="28"/>
      <c r="C100" s="36"/>
      <c r="D100" s="36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37"/>
      <c r="AD100" s="38"/>
      <c r="AE100" s="38"/>
      <c r="AF100" s="39"/>
      <c r="AG100" s="39"/>
      <c r="AH100" s="39"/>
    </row>
    <row r="101" spans="1:34" s="34" customFormat="1" ht="33" customHeight="1" x14ac:dyDescent="0.2">
      <c r="A101" s="157"/>
      <c r="B101" s="28"/>
      <c r="C101" s="36"/>
      <c r="D101" s="36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37"/>
      <c r="AD101" s="38"/>
      <c r="AE101" s="38"/>
      <c r="AF101" s="39"/>
      <c r="AG101" s="35"/>
      <c r="AH101" s="35"/>
    </row>
    <row r="102" spans="1:34" s="34" customFormat="1" ht="33" customHeight="1" x14ac:dyDescent="0.2">
      <c r="A102" s="157"/>
      <c r="B102" s="28"/>
      <c r="C102" s="36"/>
      <c r="D102" s="36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37"/>
      <c r="AD102" s="38"/>
      <c r="AE102" s="38"/>
      <c r="AF102" s="39"/>
      <c r="AG102" s="35"/>
      <c r="AH102" s="35"/>
    </row>
    <row r="103" spans="1:34" s="34" customFormat="1" ht="23.25" customHeight="1" x14ac:dyDescent="0.2">
      <c r="A103" s="157"/>
      <c r="B103" s="28"/>
      <c r="C103" s="36"/>
      <c r="D103" s="36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37"/>
      <c r="AD103" s="38"/>
      <c r="AE103" s="38"/>
      <c r="AF103" s="39"/>
      <c r="AG103" s="35"/>
      <c r="AH103" s="35"/>
    </row>
    <row r="104" spans="1:34" s="34" customFormat="1" ht="21.75" customHeight="1" x14ac:dyDescent="0.2">
      <c r="A104" s="157"/>
      <c r="B104" s="28"/>
      <c r="C104" s="36"/>
      <c r="D104" s="36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37"/>
      <c r="AD104" s="38"/>
      <c r="AE104" s="38"/>
      <c r="AF104" s="39"/>
      <c r="AG104" s="35"/>
      <c r="AH104" s="35"/>
    </row>
    <row r="105" spans="1:34" s="34" customFormat="1" ht="21.75" customHeight="1" x14ac:dyDescent="0.2">
      <c r="A105" s="157"/>
      <c r="B105" s="28"/>
      <c r="C105" s="36"/>
      <c r="D105" s="36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37"/>
      <c r="AD105" s="38"/>
      <c r="AE105" s="38"/>
      <c r="AF105" s="39"/>
      <c r="AG105" s="35"/>
      <c r="AH105" s="35"/>
    </row>
    <row r="106" spans="1:34" s="34" customFormat="1" ht="21.75" customHeight="1" x14ac:dyDescent="0.2">
      <c r="A106" s="157"/>
      <c r="B106" s="28"/>
      <c r="C106" s="36"/>
      <c r="D106" s="36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37"/>
      <c r="AD106" s="38"/>
      <c r="AE106" s="38"/>
      <c r="AF106" s="39"/>
      <c r="AG106" s="35"/>
      <c r="AH106" s="35"/>
    </row>
    <row r="107" spans="1:34" s="34" customFormat="1" ht="28.5" customHeight="1" x14ac:dyDescent="0.2">
      <c r="A107" s="157"/>
      <c r="B107" s="28"/>
      <c r="C107" s="36"/>
      <c r="D107" s="36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37"/>
      <c r="AD107" s="38"/>
      <c r="AE107" s="38"/>
      <c r="AF107" s="39"/>
      <c r="AG107" s="35"/>
      <c r="AH107" s="35"/>
    </row>
    <row r="108" spans="1:34" s="34" customFormat="1" ht="28.5" customHeight="1" x14ac:dyDescent="0.2">
      <c r="A108" s="157"/>
      <c r="B108" s="30"/>
      <c r="C108" s="36"/>
      <c r="D108" s="36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40"/>
      <c r="AD108" s="38"/>
      <c r="AE108" s="38"/>
      <c r="AF108" s="39"/>
      <c r="AG108" s="39"/>
      <c r="AH108" s="39"/>
    </row>
    <row r="109" spans="1:34" s="34" customFormat="1" ht="36.75" customHeight="1" x14ac:dyDescent="0.2">
      <c r="A109" s="96"/>
      <c r="B109" s="28"/>
      <c r="C109" s="36"/>
      <c r="D109" s="36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37"/>
      <c r="AD109" s="38"/>
      <c r="AE109" s="38"/>
      <c r="AF109" s="39"/>
      <c r="AG109" s="35"/>
      <c r="AH109" s="35"/>
    </row>
    <row r="110" spans="1:34" s="34" customFormat="1" ht="42" customHeight="1" x14ac:dyDescent="0.2">
      <c r="A110" s="96"/>
      <c r="B110" s="28"/>
      <c r="C110" s="36"/>
      <c r="D110" s="36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37"/>
      <c r="AD110" s="38"/>
      <c r="AE110" s="38"/>
      <c r="AF110" s="39"/>
      <c r="AG110" s="35"/>
      <c r="AH110" s="35"/>
    </row>
    <row r="111" spans="1:34" s="34" customFormat="1" x14ac:dyDescent="0.2">
      <c r="A111" s="154"/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35"/>
      <c r="AH111" s="35"/>
    </row>
    <row r="112" spans="1:34" s="34" customFormat="1" x14ac:dyDescent="0.2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</row>
    <row r="113" spans="1:34" s="34" customFormat="1" ht="12.75" customHeight="1" x14ac:dyDescent="0.2">
      <c r="A113" s="97"/>
      <c r="B113" s="97"/>
      <c r="C113" s="94"/>
      <c r="D113" s="77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</row>
    <row r="114" spans="1:34" s="34" customFormat="1" ht="25.5" customHeight="1" x14ac:dyDescent="0.2">
      <c r="A114" s="97"/>
      <c r="B114" s="97"/>
      <c r="C114" s="94"/>
      <c r="D114" s="77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</row>
    <row r="115" spans="1:34" s="34" customFormat="1" x14ac:dyDescent="0.2">
      <c r="A115" s="97"/>
      <c r="B115" s="97"/>
      <c r="C115" s="94"/>
      <c r="D115" s="77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94"/>
      <c r="AD115" s="23"/>
      <c r="AE115" s="23"/>
      <c r="AF115" s="23"/>
      <c r="AG115" s="94"/>
      <c r="AH115" s="94"/>
    </row>
    <row r="116" spans="1:34" s="34" customFormat="1" ht="38.25" customHeight="1" x14ac:dyDescent="0.2">
      <c r="A116" s="96"/>
      <c r="B116" s="30"/>
      <c r="C116" s="36"/>
      <c r="D116" s="36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40"/>
      <c r="AD116" s="38"/>
      <c r="AE116" s="38"/>
      <c r="AF116" s="39"/>
      <c r="AG116" s="39"/>
      <c r="AH116" s="39"/>
    </row>
    <row r="117" spans="1:34" s="34" customFormat="1" ht="38.25" customHeight="1" x14ac:dyDescent="0.2">
      <c r="A117" s="96"/>
      <c r="B117" s="30"/>
      <c r="C117" s="36"/>
      <c r="D117" s="36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40"/>
      <c r="AD117" s="38"/>
      <c r="AE117" s="38"/>
      <c r="AF117" s="39"/>
      <c r="AG117" s="39"/>
      <c r="AH117" s="39"/>
    </row>
    <row r="118" spans="1:34" s="34" customFormat="1" x14ac:dyDescent="0.2">
      <c r="A118" s="96"/>
      <c r="B118" s="30"/>
      <c r="C118" s="36"/>
      <c r="D118" s="36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40"/>
      <c r="AD118" s="38"/>
      <c r="AE118" s="38"/>
      <c r="AF118" s="39"/>
      <c r="AG118" s="39"/>
      <c r="AH118" s="39"/>
    </row>
    <row r="119" spans="1:34" s="34" customFormat="1" ht="48.75" customHeight="1" x14ac:dyDescent="0.2">
      <c r="A119" s="96"/>
      <c r="B119" s="30"/>
      <c r="C119" s="36"/>
      <c r="D119" s="36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40"/>
      <c r="AD119" s="38"/>
      <c r="AE119" s="38"/>
      <c r="AF119" s="39"/>
      <c r="AG119" s="39"/>
      <c r="AH119" s="39"/>
    </row>
    <row r="120" spans="1:34" s="34" customFormat="1" x14ac:dyDescent="0.2">
      <c r="A120" s="96"/>
      <c r="B120" s="30"/>
      <c r="C120" s="36"/>
      <c r="D120" s="36"/>
      <c r="E120" s="29"/>
      <c r="F120" s="29"/>
      <c r="G120" s="29"/>
      <c r="H120" s="29"/>
      <c r="I120" s="29"/>
      <c r="J120" s="29"/>
      <c r="K120" s="29"/>
      <c r="L120" s="29"/>
      <c r="M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40"/>
      <c r="AD120" s="38"/>
      <c r="AE120" s="38"/>
      <c r="AF120" s="39"/>
      <c r="AG120" s="39"/>
      <c r="AH120" s="39"/>
    </row>
    <row r="121" spans="1:34" s="34" customFormat="1" x14ac:dyDescent="0.2">
      <c r="A121" s="96"/>
      <c r="B121" s="30"/>
      <c r="C121" s="36"/>
      <c r="D121" s="36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40"/>
      <c r="AD121" s="38"/>
      <c r="AE121" s="38"/>
      <c r="AF121" s="39"/>
      <c r="AG121" s="39"/>
      <c r="AH121" s="39"/>
    </row>
    <row r="122" spans="1:34" s="34" customFormat="1" x14ac:dyDescent="0.2">
      <c r="A122" s="96"/>
      <c r="B122" s="30"/>
      <c r="C122" s="36"/>
      <c r="D122" s="36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40"/>
      <c r="AD122" s="38"/>
      <c r="AE122" s="38"/>
      <c r="AF122" s="39"/>
      <c r="AG122" s="39"/>
      <c r="AH122" s="39"/>
    </row>
    <row r="123" spans="1:34" s="34" customFormat="1" x14ac:dyDescent="0.2">
      <c r="A123" s="96"/>
      <c r="B123" s="30"/>
      <c r="C123" s="36"/>
      <c r="D123" s="36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40"/>
      <c r="AD123" s="38"/>
      <c r="AE123" s="38"/>
      <c r="AF123" s="39"/>
      <c r="AG123" s="39"/>
      <c r="AH123" s="39"/>
    </row>
    <row r="124" spans="1:34" s="34" customFormat="1" x14ac:dyDescent="0.2">
      <c r="A124" s="96"/>
      <c r="B124" s="30"/>
      <c r="C124" s="36"/>
      <c r="D124" s="36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40"/>
      <c r="AD124" s="38"/>
      <c r="AE124" s="38"/>
      <c r="AF124" s="39"/>
      <c r="AG124" s="39"/>
      <c r="AH124" s="39"/>
    </row>
    <row r="125" spans="1:34" s="34" customFormat="1" x14ac:dyDescent="0.2">
      <c r="A125" s="96"/>
      <c r="B125" s="30"/>
      <c r="C125" s="36"/>
      <c r="D125" s="36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40"/>
      <c r="AD125" s="38"/>
      <c r="AE125" s="38"/>
      <c r="AF125" s="39"/>
      <c r="AG125" s="39"/>
      <c r="AH125" s="39"/>
    </row>
    <row r="126" spans="1:34" s="34" customFormat="1" x14ac:dyDescent="0.2">
      <c r="A126" s="96"/>
      <c r="B126" s="30"/>
      <c r="C126" s="36"/>
      <c r="D126" s="36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40"/>
      <c r="AD126" s="38"/>
      <c r="AE126" s="38"/>
      <c r="AF126" s="39"/>
      <c r="AG126" s="39"/>
      <c r="AH126" s="39"/>
    </row>
    <row r="127" spans="1:34" s="34" customFormat="1" x14ac:dyDescent="0.2">
      <c r="A127" s="96"/>
      <c r="B127" s="30"/>
      <c r="C127" s="36"/>
      <c r="D127" s="36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40"/>
      <c r="AD127" s="38"/>
      <c r="AE127" s="38"/>
      <c r="AF127" s="39"/>
      <c r="AG127" s="39"/>
      <c r="AH127" s="39"/>
    </row>
    <row r="128" spans="1:34" s="34" customFormat="1" ht="42" customHeight="1" x14ac:dyDescent="0.2">
      <c r="A128" s="96"/>
      <c r="B128" s="30"/>
      <c r="C128" s="36"/>
      <c r="D128" s="36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40"/>
      <c r="AD128" s="38"/>
      <c r="AE128" s="38"/>
      <c r="AF128" s="39"/>
      <c r="AG128" s="39"/>
      <c r="AH128" s="39"/>
    </row>
    <row r="129" spans="1:34" s="34" customFormat="1" x14ac:dyDescent="0.2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39"/>
      <c r="AH129" s="39"/>
    </row>
    <row r="130" spans="1:34" s="34" customFormat="1" x14ac:dyDescent="0.2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39"/>
      <c r="AH130" s="39"/>
    </row>
    <row r="131" spans="1:34" s="34" customFormat="1" ht="12.75" customHeight="1" x14ac:dyDescent="0.2">
      <c r="A131" s="97"/>
      <c r="B131" s="97"/>
      <c r="C131" s="94"/>
      <c r="D131" s="77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</row>
    <row r="132" spans="1:34" s="34" customFormat="1" ht="25.5" customHeight="1" x14ac:dyDescent="0.2">
      <c r="A132" s="97"/>
      <c r="B132" s="97"/>
      <c r="C132" s="94"/>
      <c r="D132" s="77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</row>
    <row r="133" spans="1:34" s="34" customFormat="1" x14ac:dyDescent="0.2">
      <c r="A133" s="97"/>
      <c r="B133" s="97"/>
      <c r="C133" s="94"/>
      <c r="D133" s="77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94"/>
      <c r="AD133" s="23"/>
      <c r="AE133" s="23"/>
      <c r="AF133" s="23"/>
      <c r="AG133" s="94"/>
      <c r="AH133" s="94"/>
    </row>
    <row r="134" spans="1:34" s="34" customFormat="1" ht="34.5" customHeight="1" x14ac:dyDescent="0.2">
      <c r="A134" s="96"/>
      <c r="B134" s="30"/>
      <c r="C134" s="36"/>
      <c r="D134" s="36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40"/>
      <c r="AD134" s="38"/>
      <c r="AE134" s="38"/>
      <c r="AF134" s="39"/>
      <c r="AG134" s="39"/>
      <c r="AH134" s="39"/>
    </row>
    <row r="135" spans="1:34" s="34" customFormat="1" ht="29.25" customHeight="1" x14ac:dyDescent="0.2">
      <c r="A135" s="96"/>
      <c r="B135" s="30"/>
      <c r="C135" s="36"/>
      <c r="D135" s="36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40"/>
      <c r="AD135" s="38"/>
      <c r="AE135" s="38"/>
      <c r="AF135" s="39"/>
      <c r="AG135" s="39"/>
      <c r="AH135" s="39"/>
    </row>
    <row r="136" spans="1:34" s="34" customFormat="1" x14ac:dyDescent="0.2">
      <c r="A136" s="154"/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39"/>
      <c r="AH136" s="39"/>
    </row>
    <row r="137" spans="1:34" s="34" customFormat="1" x14ac:dyDescent="0.2">
      <c r="A137" s="148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39"/>
      <c r="AH137" s="39"/>
    </row>
    <row r="138" spans="1:34" s="34" customFormat="1" ht="12.75" customHeight="1" x14ac:dyDescent="0.2">
      <c r="A138" s="97"/>
      <c r="B138" s="97"/>
      <c r="C138" s="94"/>
      <c r="D138" s="77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</row>
    <row r="139" spans="1:34" s="34" customFormat="1" ht="25.5" customHeight="1" x14ac:dyDescent="0.2">
      <c r="A139" s="97"/>
      <c r="B139" s="97"/>
      <c r="C139" s="94"/>
      <c r="D139" s="77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</row>
    <row r="140" spans="1:34" s="34" customFormat="1" x14ac:dyDescent="0.2">
      <c r="A140" s="97"/>
      <c r="B140" s="97"/>
      <c r="C140" s="94"/>
      <c r="D140" s="77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94"/>
      <c r="AD140" s="23"/>
      <c r="AE140" s="23"/>
      <c r="AF140" s="23"/>
      <c r="AG140" s="94"/>
      <c r="AH140" s="94"/>
    </row>
    <row r="141" spans="1:34" s="34" customFormat="1" ht="75.75" customHeight="1" x14ac:dyDescent="0.2">
      <c r="A141" s="41"/>
      <c r="B141" s="31"/>
      <c r="C141" s="36"/>
      <c r="D141" s="36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40"/>
      <c r="AD141" s="38"/>
      <c r="AE141" s="38"/>
      <c r="AF141" s="39"/>
      <c r="AG141" s="39"/>
      <c r="AH141" s="39"/>
    </row>
    <row r="142" spans="1:34" s="34" customFormat="1" x14ac:dyDescent="0.2">
      <c r="A142" s="96"/>
      <c r="B142" s="31"/>
      <c r="C142" s="36"/>
      <c r="D142" s="36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40"/>
      <c r="AD142" s="38"/>
      <c r="AE142" s="38"/>
      <c r="AF142" s="39"/>
      <c r="AG142" s="39"/>
      <c r="AH142" s="39"/>
    </row>
    <row r="143" spans="1:34" s="34" customFormat="1" x14ac:dyDescent="0.2">
      <c r="A143" s="96"/>
      <c r="B143" s="30"/>
      <c r="C143" s="36"/>
      <c r="D143" s="36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40"/>
      <c r="AD143" s="38"/>
      <c r="AE143" s="38"/>
      <c r="AF143" s="39"/>
      <c r="AG143" s="39"/>
      <c r="AH143" s="39"/>
    </row>
    <row r="144" spans="1:34" s="34" customFormat="1" x14ac:dyDescent="0.2">
      <c r="A144" s="96"/>
      <c r="B144" s="32"/>
      <c r="C144" s="36"/>
      <c r="D144" s="36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40"/>
      <c r="AD144" s="38"/>
      <c r="AE144" s="38"/>
      <c r="AF144" s="39"/>
      <c r="AG144" s="39"/>
      <c r="AH144" s="39"/>
    </row>
    <row r="145" spans="1:34" s="34" customFormat="1" ht="16.5" customHeight="1" x14ac:dyDescent="0.2">
      <c r="A145" s="96"/>
      <c r="B145" s="32"/>
      <c r="C145" s="36"/>
      <c r="D145" s="36"/>
      <c r="E145" s="29"/>
      <c r="F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40"/>
      <c r="AD145" s="38"/>
      <c r="AE145" s="38"/>
      <c r="AF145" s="39"/>
      <c r="AG145" s="39"/>
      <c r="AH145" s="39"/>
    </row>
    <row r="146" spans="1:34" s="34" customFormat="1" x14ac:dyDescent="0.2">
      <c r="A146" s="96"/>
      <c r="B146" s="31"/>
      <c r="C146" s="36"/>
      <c r="D146" s="36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U146" s="29"/>
      <c r="V146" s="29"/>
      <c r="W146" s="29"/>
      <c r="X146" s="29"/>
      <c r="Y146" s="29"/>
      <c r="Z146" s="29"/>
      <c r="AA146" s="29"/>
      <c r="AB146" s="29"/>
      <c r="AC146" s="40"/>
      <c r="AD146" s="38"/>
      <c r="AE146" s="38"/>
      <c r="AF146" s="39"/>
      <c r="AG146" s="39"/>
      <c r="AH146" s="39"/>
    </row>
    <row r="147" spans="1:34" s="34" customFormat="1" x14ac:dyDescent="0.2">
      <c r="A147" s="96"/>
      <c r="B147" s="31"/>
      <c r="C147" s="36"/>
      <c r="D147" s="36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40"/>
      <c r="AD147" s="38"/>
      <c r="AE147" s="38"/>
      <c r="AF147" s="39"/>
      <c r="AG147" s="39"/>
      <c r="AH147" s="39"/>
    </row>
    <row r="148" spans="1:34" s="34" customFormat="1" ht="32.25" customHeight="1" x14ac:dyDescent="0.2">
      <c r="A148" s="96"/>
      <c r="B148" s="31"/>
      <c r="C148" s="36"/>
      <c r="D148" s="36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40"/>
      <c r="AD148" s="38"/>
      <c r="AE148" s="38"/>
      <c r="AF148" s="39"/>
      <c r="AG148" s="39"/>
      <c r="AH148" s="39"/>
    </row>
    <row r="149" spans="1:34" s="34" customFormat="1" x14ac:dyDescent="0.2">
      <c r="A149" s="96"/>
      <c r="B149" s="31"/>
      <c r="C149" s="36"/>
      <c r="D149" s="36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40"/>
      <c r="AD149" s="38"/>
      <c r="AE149" s="38"/>
      <c r="AF149" s="39"/>
      <c r="AG149" s="39"/>
      <c r="AH149" s="39"/>
    </row>
    <row r="150" spans="1:34" s="34" customFormat="1" x14ac:dyDescent="0.2">
      <c r="A150" s="96"/>
      <c r="B150" s="31"/>
      <c r="C150" s="36"/>
      <c r="D150" s="36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40"/>
      <c r="AD150" s="38"/>
      <c r="AE150" s="38"/>
      <c r="AF150" s="39"/>
      <c r="AG150" s="39"/>
      <c r="AH150" s="39"/>
    </row>
    <row r="151" spans="1:34" s="34" customFormat="1" x14ac:dyDescent="0.2">
      <c r="A151" s="154"/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39"/>
      <c r="AH151" s="39"/>
    </row>
    <row r="152" spans="1:34" s="34" customFormat="1" x14ac:dyDescent="0.2">
      <c r="A152" s="148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39"/>
      <c r="AH152" s="39"/>
    </row>
    <row r="153" spans="1:34" s="34" customFormat="1" ht="11.25" customHeight="1" x14ac:dyDescent="0.2">
      <c r="A153" s="97"/>
      <c r="B153" s="97"/>
      <c r="C153" s="94"/>
      <c r="D153" s="77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</row>
    <row r="154" spans="1:34" s="34" customFormat="1" ht="25.5" customHeight="1" x14ac:dyDescent="0.2">
      <c r="A154" s="97"/>
      <c r="B154" s="97"/>
      <c r="C154" s="94"/>
      <c r="D154" s="77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</row>
    <row r="155" spans="1:34" s="34" customFormat="1" x14ac:dyDescent="0.2">
      <c r="A155" s="97"/>
      <c r="B155" s="97"/>
      <c r="C155" s="94"/>
      <c r="D155" s="77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94"/>
      <c r="AD155" s="23"/>
      <c r="AE155" s="23"/>
      <c r="AF155" s="23"/>
      <c r="AG155" s="94"/>
      <c r="AH155" s="94"/>
    </row>
    <row r="156" spans="1:34" s="42" customFormat="1" x14ac:dyDescent="0.2">
      <c r="A156" s="96"/>
      <c r="B156" s="31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40"/>
      <c r="AD156" s="38"/>
      <c r="AE156" s="38"/>
      <c r="AF156" s="39"/>
      <c r="AG156" s="35"/>
      <c r="AH156" s="35"/>
    </row>
    <row r="157" spans="1:34" s="42" customFormat="1" ht="63" customHeight="1" x14ac:dyDescent="0.2">
      <c r="A157" s="96"/>
      <c r="B157" s="31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40"/>
      <c r="AD157" s="38"/>
      <c r="AE157" s="38"/>
      <c r="AF157" s="39"/>
      <c r="AG157" s="35"/>
      <c r="AH157" s="35"/>
    </row>
    <row r="158" spans="1:34" s="42" customFormat="1" ht="47.25" customHeight="1" x14ac:dyDescent="0.2">
      <c r="A158" s="96"/>
      <c r="B158" s="31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40"/>
      <c r="AD158" s="38"/>
      <c r="AE158" s="38"/>
      <c r="AF158" s="39"/>
      <c r="AG158" s="35"/>
      <c r="AH158" s="35"/>
    </row>
    <row r="159" spans="1:34" s="42" customFormat="1" x14ac:dyDescent="0.2">
      <c r="A159" s="96"/>
      <c r="B159" s="31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40"/>
      <c r="AD159" s="38"/>
      <c r="AE159" s="38"/>
      <c r="AF159" s="39"/>
      <c r="AG159" s="35"/>
      <c r="AH159" s="35"/>
    </row>
    <row r="160" spans="1:34" s="42" customFormat="1" x14ac:dyDescent="0.2">
      <c r="A160" s="96"/>
      <c r="B160" s="31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40"/>
      <c r="AD160" s="38"/>
      <c r="AE160" s="38"/>
      <c r="AF160" s="39"/>
      <c r="AG160" s="35"/>
      <c r="AH160" s="35"/>
    </row>
    <row r="161" spans="1:34" s="42" customFormat="1" ht="52.5" customHeight="1" x14ac:dyDescent="0.2">
      <c r="A161" s="96"/>
      <c r="B161" s="31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40"/>
      <c r="AD161" s="38"/>
      <c r="AE161" s="38"/>
      <c r="AF161" s="39"/>
      <c r="AG161" s="35"/>
      <c r="AH161" s="35"/>
    </row>
    <row r="162" spans="1:34" s="42" customFormat="1" x14ac:dyDescent="0.2">
      <c r="A162" s="96"/>
      <c r="B162" s="31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40"/>
      <c r="AD162" s="38"/>
      <c r="AE162" s="38"/>
      <c r="AF162" s="39"/>
      <c r="AG162" s="35"/>
      <c r="AH162" s="35"/>
    </row>
    <row r="163" spans="1:34" s="34" customFormat="1" x14ac:dyDescent="0.2">
      <c r="A163" s="96"/>
      <c r="B163" s="31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40"/>
      <c r="AD163" s="38"/>
      <c r="AE163" s="38"/>
      <c r="AF163" s="39"/>
      <c r="AG163" s="35"/>
      <c r="AH163" s="35"/>
    </row>
    <row r="164" spans="1:34" s="34" customFormat="1" x14ac:dyDescent="0.2">
      <c r="A164" s="96"/>
      <c r="B164" s="31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40"/>
      <c r="AD164" s="38"/>
      <c r="AE164" s="38"/>
      <c r="AF164" s="39"/>
      <c r="AG164" s="35"/>
      <c r="AH164" s="35"/>
    </row>
    <row r="165" spans="1:34" s="43" customFormat="1" x14ac:dyDescent="0.2">
      <c r="A165" s="96"/>
      <c r="B165" s="31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40"/>
      <c r="AD165" s="38"/>
      <c r="AE165" s="38"/>
      <c r="AF165" s="39"/>
      <c r="AG165" s="35"/>
      <c r="AH165" s="35"/>
    </row>
    <row r="166" spans="1:34" s="34" customFormat="1" x14ac:dyDescent="0.2">
      <c r="A166" s="96"/>
      <c r="B166" s="31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40"/>
      <c r="AD166" s="38"/>
      <c r="AE166" s="38"/>
      <c r="AF166" s="39"/>
      <c r="AG166" s="35"/>
      <c r="AH166" s="35"/>
    </row>
    <row r="167" spans="1:34" s="34" customFormat="1" x14ac:dyDescent="0.2">
      <c r="A167" s="96"/>
      <c r="B167" s="31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40"/>
      <c r="AD167" s="38"/>
      <c r="AE167" s="38"/>
      <c r="AF167" s="39"/>
      <c r="AG167" s="35"/>
      <c r="AH167" s="35"/>
    </row>
    <row r="168" spans="1:34" s="34" customFormat="1" ht="36" customHeight="1" x14ac:dyDescent="0.2">
      <c r="A168" s="96"/>
      <c r="B168" s="31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40"/>
      <c r="AD168" s="38"/>
      <c r="AE168" s="38"/>
      <c r="AF168" s="39"/>
      <c r="AG168" s="35"/>
      <c r="AH168" s="35"/>
    </row>
    <row r="169" spans="1:34" s="34" customFormat="1" x14ac:dyDescent="0.2">
      <c r="A169" s="96"/>
      <c r="B169" s="31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40"/>
      <c r="AD169" s="38"/>
      <c r="AE169" s="38"/>
      <c r="AF169" s="39"/>
      <c r="AG169" s="35"/>
      <c r="AH169" s="35"/>
    </row>
    <row r="170" spans="1:34" s="34" customFormat="1" ht="51" customHeight="1" x14ac:dyDescent="0.2">
      <c r="A170" s="20"/>
      <c r="B170" s="31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40"/>
      <c r="AD170" s="38"/>
      <c r="AE170" s="38"/>
      <c r="AF170" s="39"/>
      <c r="AG170" s="35"/>
      <c r="AH170" s="35"/>
    </row>
    <row r="171" spans="1:34" s="34" customFormat="1" x14ac:dyDescent="0.2">
      <c r="A171" s="20"/>
      <c r="B171" s="31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40"/>
      <c r="AD171" s="38"/>
      <c r="AE171" s="38"/>
      <c r="AF171" s="39"/>
      <c r="AG171" s="35"/>
      <c r="AH171" s="35"/>
    </row>
    <row r="172" spans="1:34" s="34" customFormat="1" x14ac:dyDescent="0.2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</row>
    <row r="173" spans="1:34" s="34" customFormat="1" ht="11.25" customHeight="1" x14ac:dyDescent="0.2">
      <c r="A173" s="97"/>
      <c r="B173" s="97"/>
      <c r="C173" s="94"/>
      <c r="D173" s="77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</row>
    <row r="174" spans="1:34" s="34" customFormat="1" ht="25.5" customHeight="1" x14ac:dyDescent="0.2">
      <c r="A174" s="97"/>
      <c r="B174" s="97"/>
      <c r="C174" s="94"/>
      <c r="D174" s="77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</row>
    <row r="175" spans="1:34" s="34" customFormat="1" x14ac:dyDescent="0.2">
      <c r="A175" s="97"/>
      <c r="B175" s="97"/>
      <c r="C175" s="94"/>
      <c r="D175" s="77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94"/>
      <c r="AD175" s="23"/>
      <c r="AE175" s="23"/>
      <c r="AF175" s="23"/>
      <c r="AG175" s="94"/>
    </row>
    <row r="176" spans="1:34" s="34" customFormat="1" x14ac:dyDescent="0.2">
      <c r="A176" s="20"/>
      <c r="B176" s="31"/>
      <c r="C176" s="29"/>
      <c r="D176" s="29"/>
      <c r="E176" s="29"/>
      <c r="F176" s="29"/>
      <c r="G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40"/>
      <c r="AD176" s="38"/>
      <c r="AE176" s="38"/>
      <c r="AF176" s="39"/>
      <c r="AG176" s="35"/>
    </row>
    <row r="177" spans="1:34" s="34" customFormat="1" ht="24.75" customHeight="1" x14ac:dyDescent="0.2">
      <c r="A177" s="96"/>
      <c r="B177" s="31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40"/>
      <c r="AD177" s="38"/>
      <c r="AE177" s="38"/>
      <c r="AF177" s="39"/>
      <c r="AG177" s="35"/>
    </row>
    <row r="178" spans="1:34" s="34" customFormat="1" ht="38.25" customHeight="1" x14ac:dyDescent="0.2">
      <c r="A178" s="96"/>
      <c r="B178" s="31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40"/>
      <c r="AD178" s="38"/>
      <c r="AE178" s="38"/>
      <c r="AF178" s="39"/>
      <c r="AG178" s="35"/>
    </row>
    <row r="179" spans="1:34" s="34" customFormat="1" ht="38.25" customHeight="1" x14ac:dyDescent="0.2">
      <c r="A179" s="96"/>
      <c r="B179" s="31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40"/>
      <c r="AD179" s="38"/>
      <c r="AE179" s="38"/>
      <c r="AF179" s="39"/>
      <c r="AG179" s="35"/>
    </row>
    <row r="180" spans="1:34" s="34" customFormat="1" ht="27.75" customHeight="1" x14ac:dyDescent="0.2">
      <c r="A180" s="96"/>
      <c r="B180" s="33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40"/>
      <c r="AD180" s="38"/>
      <c r="AE180" s="38"/>
      <c r="AF180" s="39"/>
      <c r="AG180" s="35"/>
      <c r="AH180" s="23"/>
    </row>
    <row r="181" spans="1:34" s="34" customFormat="1" ht="27.75" customHeight="1" x14ac:dyDescent="0.2">
      <c r="A181" s="96"/>
      <c r="B181" s="33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40"/>
      <c r="AD181" s="38"/>
      <c r="AE181" s="38"/>
      <c r="AF181" s="39"/>
      <c r="AG181" s="35"/>
      <c r="AH181" s="23"/>
    </row>
    <row r="182" spans="1:34" s="34" customFormat="1" ht="33.75" customHeight="1" x14ac:dyDescent="0.2">
      <c r="A182" s="20"/>
      <c r="B182" s="33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40"/>
      <c r="AD182" s="38"/>
      <c r="AE182" s="38"/>
      <c r="AF182" s="39"/>
      <c r="AG182" s="35"/>
      <c r="AH182" s="23"/>
    </row>
    <row r="183" spans="1:34" s="34" customFormat="1" x14ac:dyDescent="0.2">
      <c r="A183" s="22"/>
      <c r="B183" s="22"/>
      <c r="C183" s="23"/>
      <c r="D183" s="77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</row>
    <row r="184" spans="1:34" s="34" customFormat="1" x14ac:dyDescent="0.2">
      <c r="AC184" s="44"/>
      <c r="AE184" s="44"/>
    </row>
    <row r="185" spans="1:34" s="34" customFormat="1" x14ac:dyDescent="0.2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</row>
    <row r="186" spans="1:34" s="34" customFormat="1" ht="11.25" customHeight="1" x14ac:dyDescent="0.2">
      <c r="A186" s="97"/>
      <c r="B186" s="97"/>
      <c r="C186" s="94"/>
      <c r="D186" s="77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</row>
    <row r="187" spans="1:34" s="34" customFormat="1" ht="25.5" customHeight="1" x14ac:dyDescent="0.2">
      <c r="A187" s="97"/>
      <c r="B187" s="97"/>
      <c r="C187" s="94"/>
      <c r="D187" s="77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</row>
    <row r="188" spans="1:34" s="34" customFormat="1" x14ac:dyDescent="0.2">
      <c r="A188" s="97"/>
      <c r="B188" s="97"/>
      <c r="C188" s="94"/>
      <c r="D188" s="77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94"/>
      <c r="AD188" s="23"/>
      <c r="AE188" s="23"/>
      <c r="AF188" s="23"/>
      <c r="AG188" s="94"/>
      <c r="AH188" s="94"/>
    </row>
    <row r="189" spans="1:34" s="34" customFormat="1" ht="59.25" customHeight="1" x14ac:dyDescent="0.2">
      <c r="A189" s="20"/>
      <c r="B189" s="45"/>
      <c r="C189" s="45"/>
      <c r="D189" s="45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40"/>
      <c r="AD189" s="38"/>
      <c r="AE189" s="38"/>
      <c r="AF189" s="39"/>
      <c r="AG189" s="35"/>
      <c r="AH189" s="35"/>
    </row>
    <row r="190" spans="1:34" s="34" customFormat="1" ht="45" customHeight="1" x14ac:dyDescent="0.2">
      <c r="A190" s="20"/>
      <c r="B190" s="45"/>
      <c r="C190" s="46"/>
      <c r="D190" s="46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40"/>
      <c r="AD190" s="38"/>
      <c r="AE190" s="38"/>
      <c r="AF190" s="39"/>
      <c r="AG190" s="35"/>
      <c r="AH190" s="35"/>
    </row>
    <row r="191" spans="1:34" s="34" customFormat="1" ht="52.5" customHeight="1" x14ac:dyDescent="0.2">
      <c r="A191" s="20"/>
      <c r="B191" s="31"/>
      <c r="C191" s="46"/>
      <c r="D191" s="46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40"/>
      <c r="AD191" s="38"/>
      <c r="AE191" s="38"/>
      <c r="AF191" s="39"/>
      <c r="AG191" s="35"/>
      <c r="AH191" s="35"/>
    </row>
    <row r="192" spans="1:34" s="34" customFormat="1" ht="60" customHeight="1" x14ac:dyDescent="0.2">
      <c r="A192" s="20"/>
      <c r="B192" s="46"/>
      <c r="C192" s="46"/>
      <c r="D192" s="46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40"/>
      <c r="AD192" s="38"/>
      <c r="AE192" s="38"/>
      <c r="AF192" s="39"/>
      <c r="AG192" s="35"/>
      <c r="AH192" s="35"/>
    </row>
  </sheetData>
  <sheetProtection selectLockedCells="1"/>
  <autoFilter ref="N1:N183"/>
  <mergeCells count="229">
    <mergeCell ref="S18:AH19"/>
    <mergeCell ref="S20:AH22"/>
    <mergeCell ref="A20:R22"/>
    <mergeCell ref="A94:B94"/>
    <mergeCell ref="C94:AA94"/>
    <mergeCell ref="A92:B93"/>
    <mergeCell ref="C92:AA93"/>
    <mergeCell ref="C91:AA91"/>
    <mergeCell ref="A91:B91"/>
    <mergeCell ref="AB91:AH91"/>
    <mergeCell ref="AB92:AH93"/>
    <mergeCell ref="AB94:AH94"/>
    <mergeCell ref="Q26:V26"/>
    <mergeCell ref="W26:AB26"/>
    <mergeCell ref="AC51:AC52"/>
    <mergeCell ref="AC73:AC75"/>
    <mergeCell ref="E29:AB29"/>
    <mergeCell ref="C25:C28"/>
    <mergeCell ref="O27:P27"/>
    <mergeCell ref="Q27:R27"/>
    <mergeCell ref="S27:T27"/>
    <mergeCell ref="A25:B28"/>
    <mergeCell ref="E25:AB25"/>
    <mergeCell ref="AD25:AF27"/>
    <mergeCell ref="A5:AG5"/>
    <mergeCell ref="A152:AF152"/>
    <mergeCell ref="A30:A50"/>
    <mergeCell ref="A86:A89"/>
    <mergeCell ref="A82:A85"/>
    <mergeCell ref="A136:AF136"/>
    <mergeCell ref="A137:AF137"/>
    <mergeCell ref="A111:AF111"/>
    <mergeCell ref="A112:AF112"/>
    <mergeCell ref="A129:AF129"/>
    <mergeCell ref="A130:AF130"/>
    <mergeCell ref="A151:AF151"/>
    <mergeCell ref="W139:X139"/>
    <mergeCell ref="A138:B140"/>
    <mergeCell ref="C138:C140"/>
    <mergeCell ref="E138:J138"/>
    <mergeCell ref="A142:A150"/>
    <mergeCell ref="A29:B29"/>
    <mergeCell ref="U132:V132"/>
    <mergeCell ref="W132:X132"/>
    <mergeCell ref="Y132:Z132"/>
    <mergeCell ref="A95:A108"/>
    <mergeCell ref="A18:R19"/>
    <mergeCell ref="Q132:R132"/>
    <mergeCell ref="A1:A4"/>
    <mergeCell ref="A134:A135"/>
    <mergeCell ref="A109:A110"/>
    <mergeCell ref="A127:A128"/>
    <mergeCell ref="A156:A158"/>
    <mergeCell ref="E139:F139"/>
    <mergeCell ref="G139:H139"/>
    <mergeCell ref="I139:J139"/>
    <mergeCell ref="K139:L139"/>
    <mergeCell ref="A8:AG8"/>
    <mergeCell ref="A51:A81"/>
    <mergeCell ref="Y139:Z139"/>
    <mergeCell ref="S154:T154"/>
    <mergeCell ref="U154:V154"/>
    <mergeCell ref="W154:X154"/>
    <mergeCell ref="S114:T114"/>
    <mergeCell ref="U114:V114"/>
    <mergeCell ref="W114:X114"/>
    <mergeCell ref="Y114:Z114"/>
    <mergeCell ref="K153:P153"/>
    <mergeCell ref="Z90:AB90"/>
    <mergeCell ref="M132:N132"/>
    <mergeCell ref="O132:P132"/>
    <mergeCell ref="AC25:AC28"/>
    <mergeCell ref="BX6:DV6"/>
    <mergeCell ref="DW6:FU6"/>
    <mergeCell ref="FV6:HT6"/>
    <mergeCell ref="BX7:DV7"/>
    <mergeCell ref="DW7:FU7"/>
    <mergeCell ref="FV7:HT7"/>
    <mergeCell ref="A6:AG6"/>
    <mergeCell ref="A7:AG7"/>
    <mergeCell ref="AH25:AH28"/>
    <mergeCell ref="A9:AG9"/>
    <mergeCell ref="AG25:AG28"/>
    <mergeCell ref="U27:V27"/>
    <mergeCell ref="W27:X27"/>
    <mergeCell ref="Y27:Z27"/>
    <mergeCell ref="AA27:AB27"/>
    <mergeCell ref="I27:J27"/>
    <mergeCell ref="K27:L27"/>
    <mergeCell ref="M27:N27"/>
    <mergeCell ref="A10:B12"/>
    <mergeCell ref="AF10:AH10"/>
    <mergeCell ref="AF12:AH12"/>
    <mergeCell ref="D25:D28"/>
    <mergeCell ref="A15:AC15"/>
    <mergeCell ref="K26:P26"/>
    <mergeCell ref="K114:L114"/>
    <mergeCell ref="E113:J113"/>
    <mergeCell ref="E131:J131"/>
    <mergeCell ref="K131:P131"/>
    <mergeCell ref="Q131:V131"/>
    <mergeCell ref="K113:P113"/>
    <mergeCell ref="S132:T132"/>
    <mergeCell ref="W90:Y90"/>
    <mergeCell ref="G114:H114"/>
    <mergeCell ref="I114:J114"/>
    <mergeCell ref="Q113:V113"/>
    <mergeCell ref="M114:N114"/>
    <mergeCell ref="O114:P114"/>
    <mergeCell ref="Q114:R114"/>
    <mergeCell ref="K90:M90"/>
    <mergeCell ref="N90:P90"/>
    <mergeCell ref="Q90:S90"/>
    <mergeCell ref="T90:V90"/>
    <mergeCell ref="AH1:AH4"/>
    <mergeCell ref="AH113:AH115"/>
    <mergeCell ref="AH131:AH133"/>
    <mergeCell ref="AH138:AH140"/>
    <mergeCell ref="AC138:AC140"/>
    <mergeCell ref="AD138:AF139"/>
    <mergeCell ref="W113:AB113"/>
    <mergeCell ref="AC113:AC115"/>
    <mergeCell ref="AG1:AG4"/>
    <mergeCell ref="B1:AF4"/>
    <mergeCell ref="M139:N139"/>
    <mergeCell ref="O139:P139"/>
    <mergeCell ref="Q139:R139"/>
    <mergeCell ref="K138:P138"/>
    <mergeCell ref="Q138:V138"/>
    <mergeCell ref="S139:T139"/>
    <mergeCell ref="U139:V139"/>
    <mergeCell ref="K132:L132"/>
    <mergeCell ref="E90:G90"/>
    <mergeCell ref="AG138:AG140"/>
    <mergeCell ref="W131:AB131"/>
    <mergeCell ref="AC131:AC133"/>
    <mergeCell ref="AG131:AG133"/>
    <mergeCell ref="W138:AB138"/>
    <mergeCell ref="A186:B188"/>
    <mergeCell ref="C186:C188"/>
    <mergeCell ref="E186:J186"/>
    <mergeCell ref="K186:P186"/>
    <mergeCell ref="Q186:V186"/>
    <mergeCell ref="W186:AB186"/>
    <mergeCell ref="A172:AF172"/>
    <mergeCell ref="AG113:AG115"/>
    <mergeCell ref="AD113:AF114"/>
    <mergeCell ref="AD131:AF132"/>
    <mergeCell ref="AA132:AB132"/>
    <mergeCell ref="AA139:AB139"/>
    <mergeCell ref="AA114:AB114"/>
    <mergeCell ref="Q153:V153"/>
    <mergeCell ref="W153:AB153"/>
    <mergeCell ref="K154:L154"/>
    <mergeCell ref="A113:B115"/>
    <mergeCell ref="C113:C115"/>
    <mergeCell ref="A116:A126"/>
    <mergeCell ref="A131:B133"/>
    <mergeCell ref="C131:C133"/>
    <mergeCell ref="C173:C175"/>
    <mergeCell ref="AG186:AG188"/>
    <mergeCell ref="A185:AF185"/>
    <mergeCell ref="Q173:V173"/>
    <mergeCell ref="W173:AB173"/>
    <mergeCell ref="AC173:AC175"/>
    <mergeCell ref="AD173:AF174"/>
    <mergeCell ref="AH186:AH188"/>
    <mergeCell ref="E187:F187"/>
    <mergeCell ref="G187:H187"/>
    <mergeCell ref="I187:J187"/>
    <mergeCell ref="K187:L187"/>
    <mergeCell ref="M187:N187"/>
    <mergeCell ref="O187:P187"/>
    <mergeCell ref="Q187:R187"/>
    <mergeCell ref="S187:T187"/>
    <mergeCell ref="U187:V187"/>
    <mergeCell ref="W187:X187"/>
    <mergeCell ref="Y187:Z187"/>
    <mergeCell ref="AA187:AB187"/>
    <mergeCell ref="AC186:AC188"/>
    <mergeCell ref="AD186:AF187"/>
    <mergeCell ref="C10:AE12"/>
    <mergeCell ref="AF11:AH11"/>
    <mergeCell ref="A159:A167"/>
    <mergeCell ref="A168:A169"/>
    <mergeCell ref="M154:N154"/>
    <mergeCell ref="O154:P154"/>
    <mergeCell ref="Q154:R154"/>
    <mergeCell ref="E154:F154"/>
    <mergeCell ref="G154:H154"/>
    <mergeCell ref="I154:J154"/>
    <mergeCell ref="A153:B155"/>
    <mergeCell ref="C153:C155"/>
    <mergeCell ref="E153:J153"/>
    <mergeCell ref="AH153:AH155"/>
    <mergeCell ref="H90:J90"/>
    <mergeCell ref="AG153:AG155"/>
    <mergeCell ref="Y154:Z154"/>
    <mergeCell ref="AA154:AB154"/>
    <mergeCell ref="E27:F27"/>
    <mergeCell ref="G27:H27"/>
    <mergeCell ref="E132:F132"/>
    <mergeCell ref="G132:H132"/>
    <mergeCell ref="I132:J132"/>
    <mergeCell ref="E114:F114"/>
    <mergeCell ref="AC153:AC155"/>
    <mergeCell ref="AD153:AF154"/>
    <mergeCell ref="E26:J26"/>
    <mergeCell ref="A177:A179"/>
    <mergeCell ref="A173:B175"/>
    <mergeCell ref="A180:A181"/>
    <mergeCell ref="A16:AC17"/>
    <mergeCell ref="AE15:AH15"/>
    <mergeCell ref="AE16:AH17"/>
    <mergeCell ref="AG173:AG175"/>
    <mergeCell ref="E174:F174"/>
    <mergeCell ref="G174:H174"/>
    <mergeCell ref="I174:J174"/>
    <mergeCell ref="K174:L174"/>
    <mergeCell ref="M174:N174"/>
    <mergeCell ref="O174:P174"/>
    <mergeCell ref="Q174:R174"/>
    <mergeCell ref="S174:T174"/>
    <mergeCell ref="U174:V174"/>
    <mergeCell ref="W174:X174"/>
    <mergeCell ref="Y174:Z174"/>
    <mergeCell ref="AA174:AB174"/>
    <mergeCell ref="E173:J173"/>
    <mergeCell ref="K173:P173"/>
  </mergeCells>
  <phoneticPr fontId="31" type="noConversion"/>
  <conditionalFormatting sqref="E106:R106 E146:S146 U146:AB146 E145:F145 J145:AB145 E101:K102 L101:R101 F176:G176 R119:AB119 E134:AB135 E95:AB99 E141:AB144 F128:L128 E127:E128 E116:AB118 F127:K127 E156:AB171 AB120:AB121 E119:L121 M120 M123:AB128 M119:P119 E107:AB110 E123:K126 E103:AB105 L123:L127 E100:R100 S100:AB101 L102:AB102 O120:AA120 T106:AB106 E122:AB122 E189:AB192 F177:H178 I176:AB178 E176:E182 F179:AB182 M121:AA121 E147:AB150 E30:AB89">
    <cfRule type="cellIs" dxfId="16" priority="1271" operator="equal">
      <formula>"E"</formula>
    </cfRule>
    <cfRule type="cellIs" dxfId="15" priority="1272" operator="equal">
      <formula>"P"</formula>
    </cfRule>
  </conditionalFormatting>
  <hyperlinks>
    <hyperlink ref="C29" r:id="rId1"/>
  </hyperlinks>
  <pageMargins left="0.23622047244094491" right="0.23622047244094491" top="0.74803149606299213" bottom="0.74803149606299213" header="0.31496062992125984" footer="0.31496062992125984"/>
  <pageSetup paperSize="14" scale="96" orientation="landscape" r:id="rId2"/>
  <rowBreaks count="1" manualBreakCount="1">
    <brk id="34" max="3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E11" sqref="E11:H12"/>
    </sheetView>
  </sheetViews>
  <sheetFormatPr baseColWidth="10" defaultRowHeight="12.75" x14ac:dyDescent="0.2"/>
  <cols>
    <col min="1" max="1" width="18.28515625" customWidth="1"/>
    <col min="2" max="2" width="16.140625" customWidth="1"/>
    <col min="3" max="3" width="16.28515625" customWidth="1"/>
    <col min="4" max="4" width="19.85546875" customWidth="1"/>
    <col min="5" max="5" width="16" customWidth="1"/>
    <col min="6" max="6" width="13.42578125" customWidth="1"/>
    <col min="7" max="7" width="14.140625" customWidth="1"/>
  </cols>
  <sheetData>
    <row r="2" spans="1:8" x14ac:dyDescent="0.2">
      <c r="A2" s="219"/>
      <c r="B2" s="219"/>
      <c r="C2" s="219"/>
      <c r="D2" s="219"/>
      <c r="E2" s="219"/>
      <c r="F2" s="219"/>
      <c r="G2" s="219"/>
      <c r="H2" s="219"/>
    </row>
    <row r="3" spans="1:8" x14ac:dyDescent="0.2">
      <c r="A3" s="219"/>
      <c r="B3" s="219"/>
      <c r="C3" s="219"/>
      <c r="D3" s="219"/>
      <c r="E3" s="219"/>
      <c r="F3" s="219"/>
      <c r="G3" s="219"/>
      <c r="H3" s="219"/>
    </row>
    <row r="4" spans="1:8" ht="12.75" customHeight="1" x14ac:dyDescent="0.2">
      <c r="A4" s="214" t="s">
        <v>47</v>
      </c>
      <c r="B4" s="215"/>
      <c r="C4" s="216" t="s">
        <v>48</v>
      </c>
      <c r="D4" s="217"/>
      <c r="E4" s="218" t="s">
        <v>49</v>
      </c>
      <c r="F4" s="218"/>
      <c r="G4" s="218"/>
      <c r="H4" s="218"/>
    </row>
    <row r="5" spans="1:8" x14ac:dyDescent="0.2">
      <c r="A5" s="215"/>
      <c r="B5" s="215"/>
      <c r="C5" s="217"/>
      <c r="D5" s="217"/>
      <c r="E5" s="218"/>
      <c r="F5" s="218"/>
      <c r="G5" s="218"/>
      <c r="H5" s="218"/>
    </row>
    <row r="6" spans="1:8" ht="12.75" customHeight="1" x14ac:dyDescent="0.2">
      <c r="A6" s="225">
        <f>'Plan Trabajo Anual'!AD90</f>
        <v>346</v>
      </c>
      <c r="B6" s="225"/>
      <c r="C6" s="225">
        <f>'Plan Trabajo Anual'!AE90</f>
        <v>6</v>
      </c>
      <c r="D6" s="225"/>
      <c r="E6" s="224">
        <f>(C6*100)/A6</f>
        <v>1.7341040462427746</v>
      </c>
      <c r="F6" s="224"/>
      <c r="G6" s="224"/>
      <c r="H6" s="224"/>
    </row>
    <row r="7" spans="1:8" ht="23.25" customHeight="1" x14ac:dyDescent="0.2">
      <c r="A7" s="225"/>
      <c r="B7" s="225"/>
      <c r="C7" s="225"/>
      <c r="D7" s="225"/>
      <c r="E7" s="224"/>
      <c r="F7" s="224"/>
      <c r="G7" s="224"/>
      <c r="H7" s="224"/>
    </row>
    <row r="8" spans="1:8" ht="25.5" customHeight="1" x14ac:dyDescent="0.2">
      <c r="A8" s="225"/>
      <c r="B8" s="225"/>
      <c r="C8" s="225"/>
      <c r="D8" s="225"/>
      <c r="E8" s="224"/>
      <c r="F8" s="224"/>
      <c r="G8" s="224"/>
      <c r="H8" s="224"/>
    </row>
    <row r="9" spans="1:8" ht="42" customHeight="1" x14ac:dyDescent="0.2">
      <c r="A9" s="225"/>
      <c r="B9" s="225"/>
      <c r="C9" s="225"/>
      <c r="D9" s="225"/>
      <c r="E9" s="224"/>
      <c r="F9" s="224"/>
      <c r="G9" s="224"/>
      <c r="H9" s="224"/>
    </row>
    <row r="10" spans="1:8" ht="34.5" customHeight="1" x14ac:dyDescent="0.2">
      <c r="A10" s="226" t="s">
        <v>50</v>
      </c>
      <c r="B10" s="227"/>
      <c r="C10" s="225">
        <f>A6-C6</f>
        <v>340</v>
      </c>
      <c r="D10" s="225"/>
      <c r="E10" s="218" t="s">
        <v>51</v>
      </c>
      <c r="F10" s="218"/>
      <c r="G10" s="218"/>
      <c r="H10" s="218"/>
    </row>
    <row r="11" spans="1:8" ht="14.25" customHeight="1" x14ac:dyDescent="0.2">
      <c r="A11" s="227"/>
      <c r="B11" s="227"/>
      <c r="C11" s="225"/>
      <c r="D11" s="225"/>
      <c r="E11" s="224">
        <f>C10*100/A6</f>
        <v>98.265895953757223</v>
      </c>
      <c r="F11" s="224"/>
      <c r="G11" s="224"/>
      <c r="H11" s="224"/>
    </row>
    <row r="12" spans="1:8" ht="12.75" customHeight="1" x14ac:dyDescent="0.2">
      <c r="A12" s="227"/>
      <c r="B12" s="227"/>
      <c r="C12" s="225"/>
      <c r="D12" s="225"/>
      <c r="E12" s="224"/>
      <c r="F12" s="224"/>
      <c r="G12" s="224"/>
      <c r="H12" s="224"/>
    </row>
    <row r="13" spans="1:8" x14ac:dyDescent="0.2">
      <c r="A13" s="198" t="s">
        <v>58</v>
      </c>
      <c r="B13" s="199"/>
      <c r="C13" s="198" t="s">
        <v>60</v>
      </c>
      <c r="D13" s="199"/>
      <c r="E13" s="198" t="s">
        <v>59</v>
      </c>
      <c r="F13" s="199"/>
      <c r="G13" s="220" t="s">
        <v>52</v>
      </c>
      <c r="H13" s="221"/>
    </row>
    <row r="14" spans="1:8" x14ac:dyDescent="0.2">
      <c r="A14" s="200"/>
      <c r="B14" s="201"/>
      <c r="C14" s="200"/>
      <c r="D14" s="201"/>
      <c r="E14" s="200"/>
      <c r="F14" s="201"/>
      <c r="G14" s="222"/>
      <c r="H14" s="223"/>
    </row>
    <row r="15" spans="1:8" x14ac:dyDescent="0.2">
      <c r="A15" s="192">
        <f>B19*100/B18</f>
        <v>85.714285714285708</v>
      </c>
      <c r="B15" s="193"/>
      <c r="C15" s="192">
        <f>D19*100/D18</f>
        <v>0</v>
      </c>
      <c r="D15" s="193"/>
      <c r="E15" s="192">
        <f>F19*100/F18</f>
        <v>0</v>
      </c>
      <c r="F15" s="193"/>
      <c r="G15" s="192">
        <f>H19*100/H18</f>
        <v>18.181818181818183</v>
      </c>
      <c r="H15" s="193"/>
    </row>
    <row r="16" spans="1:8" x14ac:dyDescent="0.2">
      <c r="A16" s="194"/>
      <c r="B16" s="195"/>
      <c r="C16" s="194"/>
      <c r="D16" s="195"/>
      <c r="E16" s="194"/>
      <c r="F16" s="195"/>
      <c r="G16" s="194"/>
      <c r="H16" s="195"/>
    </row>
    <row r="17" spans="1:8" x14ac:dyDescent="0.2">
      <c r="A17" s="196"/>
      <c r="B17" s="197"/>
      <c r="C17" s="196"/>
      <c r="D17" s="197"/>
      <c r="E17" s="196"/>
      <c r="F17" s="197"/>
      <c r="G17" s="196"/>
      <c r="H17" s="197"/>
    </row>
    <row r="18" spans="1:8" x14ac:dyDescent="0.2">
      <c r="A18" s="51" t="s">
        <v>56</v>
      </c>
      <c r="B18" s="52">
        <f>COUNTIF('Plan Trabajo Anual'!E30:E89,"P")</f>
        <v>21</v>
      </c>
      <c r="C18" s="51" t="s">
        <v>56</v>
      </c>
      <c r="D18" s="52">
        <f>COUNTIF('Plan Trabajo Anual'!G30:G89,"P")</f>
        <v>35</v>
      </c>
      <c r="E18" s="51" t="s">
        <v>56</v>
      </c>
      <c r="F18" s="52">
        <f>COUNTIF('Plan Trabajo Anual'!I30:I89,"P")</f>
        <v>43</v>
      </c>
      <c r="G18" s="51" t="s">
        <v>56</v>
      </c>
      <c r="H18" s="52">
        <f>B18+D18+F18</f>
        <v>99</v>
      </c>
    </row>
    <row r="19" spans="1:8" x14ac:dyDescent="0.2">
      <c r="A19" s="51" t="s">
        <v>57</v>
      </c>
      <c r="B19" s="52">
        <v>18</v>
      </c>
      <c r="C19" s="51" t="s">
        <v>57</v>
      </c>
      <c r="D19" s="52">
        <f>COUNTIF('Plan Trabajo Anual'!H30:H89,"E")</f>
        <v>0</v>
      </c>
      <c r="E19" s="51" t="s">
        <v>57</v>
      </c>
      <c r="F19" s="52">
        <f>COUNTIF('Plan Trabajo Anual'!J30:J89,"E")</f>
        <v>0</v>
      </c>
      <c r="G19" s="51" t="s">
        <v>57</v>
      </c>
      <c r="H19" s="52">
        <f>B19+D19+F19</f>
        <v>18</v>
      </c>
    </row>
    <row r="20" spans="1:8" x14ac:dyDescent="0.2">
      <c r="A20" s="198" t="s">
        <v>61</v>
      </c>
      <c r="B20" s="199"/>
      <c r="C20" s="198" t="s">
        <v>62</v>
      </c>
      <c r="D20" s="199"/>
      <c r="E20" s="198" t="s">
        <v>63</v>
      </c>
      <c r="F20" s="199"/>
      <c r="G20" s="210" t="s">
        <v>53</v>
      </c>
      <c r="H20" s="211"/>
    </row>
    <row r="21" spans="1:8" x14ac:dyDescent="0.2">
      <c r="A21" s="200"/>
      <c r="B21" s="201"/>
      <c r="C21" s="200"/>
      <c r="D21" s="201"/>
      <c r="E21" s="200"/>
      <c r="F21" s="201"/>
      <c r="G21" s="212"/>
      <c r="H21" s="213"/>
    </row>
    <row r="22" spans="1:8" x14ac:dyDescent="0.2">
      <c r="A22" s="192">
        <f>B26*100/B25</f>
        <v>0</v>
      </c>
      <c r="B22" s="193"/>
      <c r="C22" s="192">
        <f>D26*100/D25</f>
        <v>0</v>
      </c>
      <c r="D22" s="193"/>
      <c r="E22" s="192">
        <f>F26*100/F25</f>
        <v>0</v>
      </c>
      <c r="F22" s="193"/>
      <c r="G22" s="192">
        <f>H26*100/H25</f>
        <v>0</v>
      </c>
      <c r="H22" s="193"/>
    </row>
    <row r="23" spans="1:8" x14ac:dyDescent="0.2">
      <c r="A23" s="194"/>
      <c r="B23" s="195"/>
      <c r="C23" s="194"/>
      <c r="D23" s="195"/>
      <c r="E23" s="194"/>
      <c r="F23" s="195"/>
      <c r="G23" s="194"/>
      <c r="H23" s="195"/>
    </row>
    <row r="24" spans="1:8" x14ac:dyDescent="0.2">
      <c r="A24" s="196"/>
      <c r="B24" s="197"/>
      <c r="C24" s="196"/>
      <c r="D24" s="197"/>
      <c r="E24" s="196"/>
      <c r="F24" s="197"/>
      <c r="G24" s="196"/>
      <c r="H24" s="197"/>
    </row>
    <row r="25" spans="1:8" x14ac:dyDescent="0.2">
      <c r="A25" s="51" t="s">
        <v>56</v>
      </c>
      <c r="B25" s="52">
        <f>COUNTIF('Plan Trabajo Anual'!K30:K89,"P")</f>
        <v>29</v>
      </c>
      <c r="C25" s="51" t="s">
        <v>56</v>
      </c>
      <c r="D25" s="52">
        <f>COUNTIF('Plan Trabajo Anual'!M30:M89,"P")</f>
        <v>27</v>
      </c>
      <c r="E25" s="51" t="s">
        <v>56</v>
      </c>
      <c r="F25" s="52">
        <f>COUNTIF('Plan Trabajo Anual'!O30:O89,"P")</f>
        <v>30</v>
      </c>
      <c r="G25" s="51" t="s">
        <v>56</v>
      </c>
      <c r="H25" s="52">
        <f>SUM(B25,D25,F25)</f>
        <v>86</v>
      </c>
    </row>
    <row r="26" spans="1:8" x14ac:dyDescent="0.2">
      <c r="A26" s="51" t="s">
        <v>57</v>
      </c>
      <c r="B26" s="52">
        <f>COUNTIF('Plan Trabajo Anual'!L30:L89,"E")</f>
        <v>0</v>
      </c>
      <c r="C26" s="51" t="s">
        <v>57</v>
      </c>
      <c r="D26" s="52">
        <f>COUNTIF('Plan Trabajo Anual'!N30:N89,"E")</f>
        <v>0</v>
      </c>
      <c r="E26" s="51" t="s">
        <v>57</v>
      </c>
      <c r="F26" s="52">
        <f>COUNTIF('Plan Trabajo Anual'!P30:P89,"E")</f>
        <v>0</v>
      </c>
      <c r="G26" s="51" t="s">
        <v>57</v>
      </c>
      <c r="H26" s="52">
        <f>SUM(B26,D26,F26)</f>
        <v>0</v>
      </c>
    </row>
    <row r="27" spans="1:8" x14ac:dyDescent="0.2">
      <c r="A27" s="198" t="s">
        <v>64</v>
      </c>
      <c r="B27" s="199"/>
      <c r="C27" s="198" t="s">
        <v>65</v>
      </c>
      <c r="D27" s="199"/>
      <c r="E27" s="198" t="s">
        <v>66</v>
      </c>
      <c r="F27" s="199"/>
      <c r="G27" s="206" t="s">
        <v>54</v>
      </c>
      <c r="H27" s="207"/>
    </row>
    <row r="28" spans="1:8" x14ac:dyDescent="0.2">
      <c r="A28" s="200"/>
      <c r="B28" s="201"/>
      <c r="C28" s="200"/>
      <c r="D28" s="201"/>
      <c r="E28" s="200"/>
      <c r="F28" s="201"/>
      <c r="G28" s="208"/>
      <c r="H28" s="209"/>
    </row>
    <row r="29" spans="1:8" x14ac:dyDescent="0.2">
      <c r="A29" s="192">
        <f>B33*100/B32</f>
        <v>0</v>
      </c>
      <c r="B29" s="193"/>
      <c r="C29" s="192">
        <f>D33*100/D32</f>
        <v>0</v>
      </c>
      <c r="D29" s="193"/>
      <c r="E29" s="192">
        <f>F33*100/F32</f>
        <v>0</v>
      </c>
      <c r="F29" s="193"/>
      <c r="G29" s="192">
        <f>H33*100/H32</f>
        <v>0</v>
      </c>
      <c r="H29" s="193"/>
    </row>
    <row r="30" spans="1:8" x14ac:dyDescent="0.2">
      <c r="A30" s="194"/>
      <c r="B30" s="195"/>
      <c r="C30" s="194"/>
      <c r="D30" s="195"/>
      <c r="E30" s="194"/>
      <c r="F30" s="195"/>
      <c r="G30" s="194"/>
      <c r="H30" s="195"/>
    </row>
    <row r="31" spans="1:8" x14ac:dyDescent="0.2">
      <c r="A31" s="196"/>
      <c r="B31" s="197"/>
      <c r="C31" s="196"/>
      <c r="D31" s="197"/>
      <c r="E31" s="196"/>
      <c r="F31" s="197"/>
      <c r="G31" s="196"/>
      <c r="H31" s="197"/>
    </row>
    <row r="32" spans="1:8" x14ac:dyDescent="0.2">
      <c r="A32" s="51" t="s">
        <v>56</v>
      </c>
      <c r="B32" s="52">
        <f>COUNTIF('Plan Trabajo Anual'!Q30:Q89,"P")</f>
        <v>26</v>
      </c>
      <c r="C32" s="51" t="s">
        <v>56</v>
      </c>
      <c r="D32" s="52">
        <f>COUNTIF('Plan Trabajo Anual'!S30:S89,"P")</f>
        <v>25</v>
      </c>
      <c r="E32" s="51" t="s">
        <v>56</v>
      </c>
      <c r="F32" s="52">
        <f>COUNTIF('Plan Trabajo Anual'!U30:U89,"P")</f>
        <v>26</v>
      </c>
      <c r="G32" s="51" t="s">
        <v>56</v>
      </c>
      <c r="H32" s="52">
        <f>SUM(B32,D32,F32)</f>
        <v>77</v>
      </c>
    </row>
    <row r="33" spans="1:8" x14ac:dyDescent="0.2">
      <c r="A33" s="51" t="s">
        <v>57</v>
      </c>
      <c r="B33" s="52">
        <f>COUNTIF('Plan Trabajo Anual'!R30:R89,"E")</f>
        <v>0</v>
      </c>
      <c r="C33" s="51" t="s">
        <v>57</v>
      </c>
      <c r="D33" s="52">
        <f>COUNTIF('Plan Trabajo Anual'!T30:T89,"E")</f>
        <v>0</v>
      </c>
      <c r="E33" s="51" t="s">
        <v>57</v>
      </c>
      <c r="F33" s="52">
        <f>COUNTIF('Plan Trabajo Anual'!V30:V89,"E")</f>
        <v>0</v>
      </c>
      <c r="G33" s="51" t="s">
        <v>57</v>
      </c>
      <c r="H33" s="52">
        <f>SUM(B33,D33,F33)</f>
        <v>0</v>
      </c>
    </row>
    <row r="34" spans="1:8" x14ac:dyDescent="0.2">
      <c r="A34" s="198" t="s">
        <v>67</v>
      </c>
      <c r="B34" s="199"/>
      <c r="C34" s="198" t="s">
        <v>68</v>
      </c>
      <c r="D34" s="199"/>
      <c r="E34" s="198" t="s">
        <v>69</v>
      </c>
      <c r="F34" s="199"/>
      <c r="G34" s="202" t="s">
        <v>55</v>
      </c>
      <c r="H34" s="203"/>
    </row>
    <row r="35" spans="1:8" x14ac:dyDescent="0.2">
      <c r="A35" s="200"/>
      <c r="B35" s="201"/>
      <c r="C35" s="200"/>
      <c r="D35" s="201"/>
      <c r="E35" s="200"/>
      <c r="F35" s="201"/>
      <c r="G35" s="204"/>
      <c r="H35" s="205"/>
    </row>
    <row r="36" spans="1:8" x14ac:dyDescent="0.2">
      <c r="A36" s="192">
        <f>B40*100/B39</f>
        <v>0</v>
      </c>
      <c r="B36" s="193"/>
      <c r="C36" s="192">
        <f>D40*100/D39</f>
        <v>0</v>
      </c>
      <c r="D36" s="193"/>
      <c r="E36" s="192">
        <f>F40*100/F39</f>
        <v>0</v>
      </c>
      <c r="F36" s="193"/>
      <c r="G36" s="192">
        <f>H40*100/H39</f>
        <v>0</v>
      </c>
      <c r="H36" s="193"/>
    </row>
    <row r="37" spans="1:8" x14ac:dyDescent="0.2">
      <c r="A37" s="194"/>
      <c r="B37" s="195"/>
      <c r="C37" s="194"/>
      <c r="D37" s="195"/>
      <c r="E37" s="194"/>
      <c r="F37" s="195"/>
      <c r="G37" s="194"/>
      <c r="H37" s="195"/>
    </row>
    <row r="38" spans="1:8" x14ac:dyDescent="0.2">
      <c r="A38" s="196"/>
      <c r="B38" s="197"/>
      <c r="C38" s="196"/>
      <c r="D38" s="197"/>
      <c r="E38" s="196"/>
      <c r="F38" s="197"/>
      <c r="G38" s="196"/>
      <c r="H38" s="197"/>
    </row>
    <row r="39" spans="1:8" x14ac:dyDescent="0.2">
      <c r="A39" s="51" t="s">
        <v>56</v>
      </c>
      <c r="B39" s="52">
        <f>COUNTIF('Plan Trabajo Anual'!W30:W89,"P")</f>
        <v>28</v>
      </c>
      <c r="C39" s="51" t="s">
        <v>56</v>
      </c>
      <c r="D39" s="52">
        <f>COUNTIF('Plan Trabajo Anual'!Y30:Y89,"P")</f>
        <v>28</v>
      </c>
      <c r="E39" s="51" t="s">
        <v>56</v>
      </c>
      <c r="F39" s="52">
        <f>COUNTIF('Plan Trabajo Anual'!AA30:AA89,"P")</f>
        <v>28</v>
      </c>
      <c r="G39" s="51" t="s">
        <v>56</v>
      </c>
      <c r="H39" s="52">
        <f>SUM(B39,D39,F39)</f>
        <v>84</v>
      </c>
    </row>
    <row r="40" spans="1:8" x14ac:dyDescent="0.2">
      <c r="A40" s="51" t="s">
        <v>57</v>
      </c>
      <c r="B40" s="52">
        <f>COUNTIF('Plan Trabajo Anual'!X30:X89,"E")</f>
        <v>0</v>
      </c>
      <c r="C40" s="51" t="s">
        <v>57</v>
      </c>
      <c r="D40" s="52">
        <f>COUNTIF('Plan Trabajo Anual'!Z30:Z89,"E")</f>
        <v>0</v>
      </c>
      <c r="E40" s="51" t="s">
        <v>57</v>
      </c>
      <c r="F40" s="52">
        <f>COUNTIF('Plan Trabajo Anual'!AB30:AB89,"E")</f>
        <v>0</v>
      </c>
      <c r="G40" s="51" t="s">
        <v>57</v>
      </c>
      <c r="H40" s="52">
        <f>SUM(B40,D40,F40)</f>
        <v>0</v>
      </c>
    </row>
  </sheetData>
  <mergeCells count="43">
    <mergeCell ref="A4:B5"/>
    <mergeCell ref="C4:D5"/>
    <mergeCell ref="E4:H5"/>
    <mergeCell ref="A2:H3"/>
    <mergeCell ref="A13:B14"/>
    <mergeCell ref="C13:D14"/>
    <mergeCell ref="E13:F14"/>
    <mergeCell ref="G13:H14"/>
    <mergeCell ref="E6:H9"/>
    <mergeCell ref="E10:H10"/>
    <mergeCell ref="E11:H12"/>
    <mergeCell ref="A6:B9"/>
    <mergeCell ref="C6:D9"/>
    <mergeCell ref="C10:D12"/>
    <mergeCell ref="A10:B12"/>
    <mergeCell ref="A15:B17"/>
    <mergeCell ref="C15:D17"/>
    <mergeCell ref="E15:F17"/>
    <mergeCell ref="G15:H17"/>
    <mergeCell ref="A20:B21"/>
    <mergeCell ref="C20:D21"/>
    <mergeCell ref="E20:F21"/>
    <mergeCell ref="G20:H21"/>
    <mergeCell ref="A22:B24"/>
    <mergeCell ref="C22:D24"/>
    <mergeCell ref="E22:F24"/>
    <mergeCell ref="G22:H24"/>
    <mergeCell ref="A27:B28"/>
    <mergeCell ref="C27:D28"/>
    <mergeCell ref="E27:F28"/>
    <mergeCell ref="G27:H28"/>
    <mergeCell ref="A36:B38"/>
    <mergeCell ref="C36:D38"/>
    <mergeCell ref="E36:F38"/>
    <mergeCell ref="G36:H38"/>
    <mergeCell ref="A29:B31"/>
    <mergeCell ref="C29:D31"/>
    <mergeCell ref="E29:F31"/>
    <mergeCell ref="G29:H31"/>
    <mergeCell ref="A34:B35"/>
    <mergeCell ref="C34:D35"/>
    <mergeCell ref="E34:F35"/>
    <mergeCell ref="G34:H35"/>
  </mergeCells>
  <conditionalFormatting sqref="E6:H9">
    <cfRule type="cellIs" dxfId="14" priority="13" operator="lessThan">
      <formula>61</formula>
    </cfRule>
    <cfRule type="cellIs" dxfId="13" priority="14" operator="between">
      <formula>61</formula>
      <formula>86</formula>
    </cfRule>
    <cfRule type="cellIs" dxfId="12" priority="15" operator="greaterThan">
      <formula>86</formula>
    </cfRule>
  </conditionalFormatting>
  <conditionalFormatting sqref="A15:H17">
    <cfRule type="cellIs" dxfId="11" priority="10" operator="lessThan">
      <formula>60</formula>
    </cfRule>
    <cfRule type="cellIs" dxfId="10" priority="11" operator="between">
      <formula>61</formula>
      <formula>85</formula>
    </cfRule>
    <cfRule type="cellIs" dxfId="9" priority="12" operator="greaterThan">
      <formula>85</formula>
    </cfRule>
  </conditionalFormatting>
  <conditionalFormatting sqref="A22:H24">
    <cfRule type="cellIs" dxfId="8" priority="7" operator="lessThan">
      <formula>60</formula>
    </cfRule>
    <cfRule type="cellIs" dxfId="7" priority="8" operator="between">
      <formula>61</formula>
      <formula>85</formula>
    </cfRule>
    <cfRule type="cellIs" dxfId="6" priority="9" operator="greaterThan">
      <formula>85</formula>
    </cfRule>
  </conditionalFormatting>
  <conditionalFormatting sqref="A29:H31">
    <cfRule type="cellIs" dxfId="5" priority="4" operator="lessThan">
      <formula>60</formula>
    </cfRule>
    <cfRule type="cellIs" dxfId="4" priority="5" operator="between">
      <formula>61</formula>
      <formula>85</formula>
    </cfRule>
    <cfRule type="cellIs" dxfId="3" priority="6" operator="greaterThan">
      <formula>85</formula>
    </cfRule>
  </conditionalFormatting>
  <conditionalFormatting sqref="A36:H38">
    <cfRule type="cellIs" dxfId="2" priority="1" operator="lessThan">
      <formula>60</formula>
    </cfRule>
    <cfRule type="cellIs" dxfId="1" priority="2" operator="between">
      <formula>61</formula>
      <formula>85</formula>
    </cfRule>
    <cfRule type="cellIs" dxfId="0" priority="3" operator="greaterThan">
      <formula>85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Plan Trabajo Anual</vt:lpstr>
      <vt:lpstr>Porcentaje de Avance</vt:lpstr>
      <vt:lpstr>Informe Gestión</vt:lpstr>
      <vt:lpstr>'Plan Trabajo Anual'!Área_de_impresión</vt:lpstr>
      <vt:lpstr>'Plan Trabajo Anual'!Títulos_a_imprimir</vt:lpstr>
    </vt:vector>
  </TitlesOfParts>
  <Company>Montitecnicos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ALMARIO</dc:creator>
  <cp:lastModifiedBy>SALUDOCU DESP</cp:lastModifiedBy>
  <cp:lastPrinted>2022-08-29T20:26:18Z</cp:lastPrinted>
  <dcterms:created xsi:type="dcterms:W3CDTF">2008-09-10T16:38:45Z</dcterms:created>
  <dcterms:modified xsi:type="dcterms:W3CDTF">2026-01-05T22:33:50Z</dcterms:modified>
</cp:coreProperties>
</file>